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AMINATION\EXAM-2022-23\RESULT ALL CLASSES 2022-23\CLASS-XII\"/>
    </mc:Choice>
  </mc:AlternateContent>
  <xr:revisionPtr revIDLastSave="0" documentId="13_ncr:1_{512CC326-90D3-4B6B-9A32-ABF9EF93BFCC}" xr6:coauthVersionLast="36" xr6:coauthVersionMax="36" xr10:uidLastSave="{00000000-0000-0000-0000-000000000000}"/>
  <bookViews>
    <workbookView xWindow="0" yWindow="48" windowWidth="19152" windowHeight="8508" activeTab="2" xr2:uid="{00000000-000D-0000-FFFF-FFFF00000000}"/>
  </bookViews>
  <sheets>
    <sheet name="C-RESULT" sheetId="1" r:id="rId1"/>
    <sheet name="CAT WISE" sheetId="9" r:id="rId2"/>
    <sheet name="ANALYSIS" sheetId="2" r:id="rId3"/>
    <sheet name="RANK WISE" sheetId="10" r:id="rId4"/>
  </sheets>
  <definedNames>
    <definedName name="_xlnm._FilterDatabase" localSheetId="0" hidden="1">'C-RESULT'!$A$3:$V$3</definedName>
    <definedName name="_xlnm._FilterDatabase" localSheetId="3" hidden="1">'RANK WISE'!$A$3:$U$3</definedName>
  </definedNames>
  <calcPr calcId="191029"/>
</workbook>
</file>

<file path=xl/calcChain.xml><?xml version="1.0" encoding="utf-8"?>
<calcChain xmlns="http://schemas.openxmlformats.org/spreadsheetml/2006/main">
  <c r="W13" i="2" l="1"/>
  <c r="W17" i="2" l="1"/>
  <c r="W16" i="2"/>
  <c r="W15" i="2"/>
  <c r="W14" i="2"/>
  <c r="W12" i="2"/>
  <c r="W11" i="2"/>
  <c r="X6" i="2" l="1"/>
  <c r="O37" i="10" l="1"/>
  <c r="O40" i="10" s="1"/>
  <c r="M37" i="10"/>
  <c r="M40" i="10" s="1"/>
  <c r="K37" i="10"/>
  <c r="K40" i="10" s="1"/>
  <c r="I37" i="10"/>
  <c r="I40" i="10" s="1"/>
  <c r="G37" i="10"/>
  <c r="G40" i="10" s="1"/>
  <c r="E37" i="10"/>
  <c r="E40" i="10" s="1"/>
  <c r="C37" i="10"/>
  <c r="C40" i="10" s="1"/>
  <c r="Q21" i="10"/>
  <c r="R21" i="10" s="1"/>
  <c r="Q17" i="10"/>
  <c r="R17" i="10" s="1"/>
  <c r="Q33" i="10"/>
  <c r="R33" i="10" s="1"/>
  <c r="Q12" i="10"/>
  <c r="R12" i="10" s="1"/>
  <c r="Q28" i="10"/>
  <c r="R28" i="10" s="1"/>
  <c r="Q20" i="10"/>
  <c r="R20" i="10" s="1"/>
  <c r="Q11" i="10"/>
  <c r="R11" i="10" s="1"/>
  <c r="Q30" i="10"/>
  <c r="R30" i="10" s="1"/>
  <c r="Q32" i="10"/>
  <c r="R32" i="10" s="1"/>
  <c r="Q15" i="10"/>
  <c r="R15" i="10" s="1"/>
  <c r="Q25" i="10"/>
  <c r="R25" i="10" s="1"/>
  <c r="Q19" i="10"/>
  <c r="R19" i="10" s="1"/>
  <c r="Q16" i="10"/>
  <c r="R16" i="10" s="1"/>
  <c r="Q22" i="10"/>
  <c r="R22" i="10" s="1"/>
  <c r="Q35" i="10"/>
  <c r="R35" i="10" s="1"/>
  <c r="Q34" i="10"/>
  <c r="R34" i="10" s="1"/>
  <c r="Q26" i="10"/>
  <c r="R26" i="10" s="1"/>
  <c r="Q23" i="10"/>
  <c r="R23" i="10" s="1"/>
  <c r="Q31" i="10"/>
  <c r="R31" i="10" s="1"/>
  <c r="Q27" i="10"/>
  <c r="R27" i="10" s="1"/>
  <c r="Q8" i="10"/>
  <c r="R8" i="10" s="1"/>
  <c r="Q10" i="10"/>
  <c r="R10" i="10" s="1"/>
  <c r="Q29" i="10"/>
  <c r="R29" i="10" s="1"/>
  <c r="Q18" i="10"/>
  <c r="R18" i="10" s="1"/>
  <c r="Q6" i="10"/>
  <c r="R6" i="10" s="1"/>
  <c r="Q9" i="10"/>
  <c r="R9" i="10" s="1"/>
  <c r="Q4" i="10"/>
  <c r="R4" i="10" s="1"/>
  <c r="Q5" i="10"/>
  <c r="R5" i="10" s="1"/>
  <c r="Q14" i="10"/>
  <c r="R14" i="10" s="1"/>
  <c r="Q13" i="10"/>
  <c r="R13" i="10" s="1"/>
  <c r="Q24" i="10"/>
  <c r="R24" i="10" s="1"/>
  <c r="Q7" i="10"/>
  <c r="R7" i="10" s="1"/>
  <c r="Q36" i="10"/>
  <c r="Q37" i="10" l="1"/>
  <c r="Q40" i="10" s="1"/>
  <c r="R36" i="10"/>
  <c r="V6" i="2"/>
  <c r="O37" i="1" l="1"/>
  <c r="O39" i="1" s="1"/>
  <c r="M37" i="1"/>
  <c r="M39" i="1" s="1"/>
  <c r="K37" i="1"/>
  <c r="K39" i="1" s="1"/>
  <c r="I37" i="1"/>
  <c r="I39" i="1" s="1"/>
  <c r="G37" i="1"/>
  <c r="G39" i="1" s="1"/>
  <c r="E37" i="1"/>
  <c r="E39" i="1" s="1"/>
  <c r="C37" i="1"/>
  <c r="C39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4" i="1"/>
  <c r="R4" i="1" s="1"/>
  <c r="Q37" i="1" l="1"/>
  <c r="Q39" i="1" s="1"/>
</calcChain>
</file>

<file path=xl/sharedStrings.xml><?xml version="1.0" encoding="utf-8"?>
<sst xmlns="http://schemas.openxmlformats.org/spreadsheetml/2006/main" count="701" uniqueCount="121">
  <si>
    <t>ROLL</t>
  </si>
  <si>
    <t>NAME</t>
  </si>
  <si>
    <t>GRADE</t>
  </si>
  <si>
    <t>TOTAL</t>
  </si>
  <si>
    <t>%</t>
  </si>
  <si>
    <t>RESULT</t>
  </si>
  <si>
    <t>A1</t>
  </si>
  <si>
    <t>PASS</t>
  </si>
  <si>
    <t>A2</t>
  </si>
  <si>
    <t>B2</t>
  </si>
  <si>
    <t>C1</t>
  </si>
  <si>
    <t>B1</t>
  </si>
  <si>
    <t>C2</t>
  </si>
  <si>
    <t>D1</t>
  </si>
  <si>
    <t>D2</t>
  </si>
  <si>
    <t>RANKS</t>
  </si>
  <si>
    <t>HEIGHT MARKS IN SUBJECT</t>
  </si>
  <si>
    <t>ENG.</t>
  </si>
  <si>
    <t>HINDI</t>
  </si>
  <si>
    <t>MATHS</t>
  </si>
  <si>
    <t>CHEM.</t>
  </si>
  <si>
    <t>PHYSICS</t>
  </si>
  <si>
    <t>BIOLOGY</t>
  </si>
  <si>
    <t>COMP. SC</t>
  </si>
  <si>
    <t>SCHOOL RESULT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</si>
  <si>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</si>
  <si>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</si>
  <si>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</si>
  <si>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</si>
  <si>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</si>
  <si>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</si>
  <si>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</si>
  <si>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</si>
  <si>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</si>
  <si>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</si>
  <si>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</si>
  <si>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E</t>
  </si>
  <si>
    <t>GRADE COUNT</t>
  </si>
  <si>
    <t>NXW</t>
  </si>
  <si>
    <t>PI</t>
  </si>
  <si>
    <t>MEAN</t>
  </si>
  <si>
    <t>SUBJECT WISE RESULT</t>
  </si>
  <si>
    <t>CODE</t>
  </si>
  <si>
    <t>SUBJECT</t>
  </si>
  <si>
    <t>0-33</t>
  </si>
  <si>
    <t>33-44</t>
  </si>
  <si>
    <t>45-59</t>
  </si>
  <si>
    <t>60-74</t>
  </si>
  <si>
    <t>75-89</t>
  </si>
  <si>
    <t>ENGLISH CORE</t>
  </si>
  <si>
    <t>COMP.SC</t>
  </si>
  <si>
    <t>NAME OF TEACHER</t>
  </si>
  <si>
    <t>MRS. NEELAM BAI</t>
  </si>
  <si>
    <t>MR. RAVI KUMAR</t>
  </si>
  <si>
    <t>MR. YOGESH YADAV</t>
  </si>
  <si>
    <t>MR. VINOD KUMAR</t>
  </si>
  <si>
    <t>MR. G. KULDEEP</t>
  </si>
  <si>
    <t>MR. S K MEHRA</t>
  </si>
  <si>
    <t>NAME OF PRINCIPAL</t>
  </si>
  <si>
    <t>MEAN OF SUBJECT</t>
  </si>
  <si>
    <t>KENDRIYA VIDYALAYA KHETRINAGAR</t>
  </si>
  <si>
    <t>I/C EXAM</t>
  </si>
  <si>
    <t>PRINCIPAL</t>
  </si>
  <si>
    <t>BOY/GIRL</t>
  </si>
  <si>
    <t>CAT.</t>
  </si>
  <si>
    <t>B</t>
  </si>
  <si>
    <t>GEN</t>
  </si>
  <si>
    <t>OBC</t>
  </si>
  <si>
    <t>SC</t>
  </si>
  <si>
    <t>ST</t>
  </si>
  <si>
    <t>G</t>
  </si>
  <si>
    <t>PRAHALAD SINGH</t>
  </si>
  <si>
    <t>MS. NEHA MAAN</t>
  </si>
  <si>
    <t>APPEARED/ PASSED</t>
  </si>
  <si>
    <t>GENERAL</t>
  </si>
  <si>
    <t>RANGE OF MARKS</t>
  </si>
  <si>
    <t>&lt;40%</t>
  </si>
  <si>
    <t>40-&lt;60%</t>
  </si>
  <si>
    <t>60-&lt;80%</t>
  </si>
  <si>
    <t>&gt;=80%</t>
  </si>
  <si>
    <t>SOCIAL CAT. WISE</t>
  </si>
  <si>
    <t>AAKASH</t>
  </si>
  <si>
    <t>AMAN SHARMA</t>
  </si>
  <si>
    <t>ANJALI</t>
  </si>
  <si>
    <t>ANKIT SAINI</t>
  </si>
  <si>
    <t>BANTI SINGH</t>
  </si>
  <si>
    <t>DHARMANSHU</t>
  </si>
  <si>
    <t>DIVYA</t>
  </si>
  <si>
    <t>DIVYANSH</t>
  </si>
  <si>
    <t>EKTA BHUMALA</t>
  </si>
  <si>
    <t>HARSH BALODA</t>
  </si>
  <si>
    <t>HARSHIT</t>
  </si>
  <si>
    <t>HEMANSHU KUMARI</t>
  </si>
  <si>
    <t>HEMANT KATARIYA</t>
  </si>
  <si>
    <t>KASHISH KUMARI</t>
  </si>
  <si>
    <t>KESHAV SAINI</t>
  </si>
  <si>
    <t>MOHIT KUMAR</t>
  </si>
  <si>
    <t>MOKSHIKA SHARMA</t>
  </si>
  <si>
    <t>NITIN KUMAR</t>
  </si>
  <si>
    <t>PANKAJ YADAV</t>
  </si>
  <si>
    <t>PRAKRITY</t>
  </si>
  <si>
    <t>RAHUL KUMAR</t>
  </si>
  <si>
    <t>RITIK PAREEK</t>
  </si>
  <si>
    <t>SAHIL SHARMA</t>
  </si>
  <si>
    <t>SARITA KUMARI</t>
  </si>
  <si>
    <t>SHAKET JALENDRA</t>
  </si>
  <si>
    <t>SONAM SHARMA</t>
  </si>
  <si>
    <t>SUHANA BHATI</t>
  </si>
  <si>
    <t>TANISHQ KHANNA</t>
  </si>
  <si>
    <t>VANDANA</t>
  </si>
  <si>
    <t>YASHWANT KUMAR GURJAR</t>
  </si>
  <si>
    <t>YOGESH KUMAR</t>
  </si>
  <si>
    <t>YOGESH SINGH RATHORE</t>
  </si>
  <si>
    <t>RESULT ANALYSIS-XII 2022-23                   12/05/2023</t>
  </si>
  <si>
    <t>RANK</t>
  </si>
  <si>
    <t>BOY</t>
  </si>
  <si>
    <t>GIRL</t>
  </si>
  <si>
    <t>DHARMANSHU, VANDANA</t>
  </si>
  <si>
    <t>HIMANSHU KUMARI</t>
  </si>
  <si>
    <t>DIVYA, DHARMANSHU</t>
  </si>
  <si>
    <t>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</si>
</sst>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  <charset val="134"/>
    </font>
    <font>
      <sz val="9"/>
      <name val="Arial"/>
      <family val="2"/>
    </font>
    <font>
      <sz val="9.3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/>
    <xf numFmtId="0" fontId="3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Fill="1" applyBorder="1"/>
    <xf numFmtId="0" fontId="1" fillId="0" borderId="2" xfId="0" applyFont="1" applyBorder="1"/>
    <xf numFmtId="0" fontId="9" fillId="0" borderId="0" xfId="0" applyFont="1" applyAlignment="1"/>
    <xf numFmtId="0" fontId="8" fillId="0" borderId="0" xfId="0" applyFont="1" applyAlignment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workbookViewId="0">
      <selection activeCell="G36" sqref="G36"/>
    </sheetView>
  </sheetViews>
  <sheetFormatPr defaultRowHeight="14.4"/>
  <cols>
    <col min="1" max="1" width="8.5546875" customWidth="1"/>
    <col min="2" max="2" width="28.109375" customWidth="1"/>
    <col min="3" max="3" width="5.109375" customWidth="1"/>
    <col min="4" max="4" width="6.33203125" customWidth="1"/>
    <col min="5" max="6" width="5.44140625" customWidth="1"/>
    <col min="7" max="7" width="5.109375" customWidth="1"/>
    <col min="8" max="8" width="6" customWidth="1"/>
    <col min="9" max="9" width="4.6640625" style="35" customWidth="1"/>
    <col min="10" max="10" width="6.33203125" customWidth="1"/>
    <col min="11" max="11" width="5.44140625" customWidth="1"/>
    <col min="12" max="12" width="6.33203125" customWidth="1"/>
    <col min="13" max="13" width="5.33203125" customWidth="1"/>
    <col min="14" max="14" width="6.33203125" customWidth="1"/>
    <col min="15" max="15" width="5" customWidth="1"/>
    <col min="16" max="16" width="6.33203125" customWidth="1"/>
    <col min="17" max="18" width="5.5546875" customWidth="1"/>
    <col min="19" max="19" width="6.33203125" customWidth="1"/>
    <col min="20" max="20" width="0.33203125" customWidth="1"/>
    <col min="21" max="21" width="4.44140625" customWidth="1"/>
    <col min="22" max="22" width="4.88671875" customWidth="1"/>
  </cols>
  <sheetData>
    <row r="1" spans="1:22" ht="22.2" customHeight="1">
      <c r="B1" s="53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15.6">
      <c r="B2" s="54" t="s">
        <v>113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2" ht="24.6" customHeight="1">
      <c r="A3" s="1" t="s">
        <v>0</v>
      </c>
      <c r="B3" s="1" t="s">
        <v>1</v>
      </c>
      <c r="C3" s="1">
        <v>301</v>
      </c>
      <c r="D3" s="1" t="s">
        <v>2</v>
      </c>
      <c r="E3" s="1">
        <v>302</v>
      </c>
      <c r="F3" s="1" t="s">
        <v>2</v>
      </c>
      <c r="G3" s="1">
        <v>41</v>
      </c>
      <c r="H3" s="1" t="s">
        <v>2</v>
      </c>
      <c r="I3" s="28">
        <v>42</v>
      </c>
      <c r="J3" s="1" t="s">
        <v>2</v>
      </c>
      <c r="K3" s="1">
        <v>43</v>
      </c>
      <c r="L3" s="1" t="s">
        <v>2</v>
      </c>
      <c r="M3" s="1">
        <v>44</v>
      </c>
      <c r="N3" s="1" t="s">
        <v>2</v>
      </c>
      <c r="O3" s="1">
        <v>83</v>
      </c>
      <c r="P3" s="1" t="s">
        <v>2</v>
      </c>
      <c r="Q3" s="1" t="s">
        <v>3</v>
      </c>
      <c r="R3" s="1" t="s">
        <v>4</v>
      </c>
      <c r="S3" s="1" t="s">
        <v>5</v>
      </c>
      <c r="T3" s="1" t="s">
        <v>15</v>
      </c>
      <c r="U3" s="24" t="s">
        <v>63</v>
      </c>
      <c r="V3" s="24" t="s">
        <v>64</v>
      </c>
    </row>
    <row r="4" spans="1:22" ht="11.4" customHeight="1">
      <c r="A4" s="16">
        <v>11676215</v>
      </c>
      <c r="B4" s="17" t="s">
        <v>81</v>
      </c>
      <c r="C4" s="16">
        <v>49</v>
      </c>
      <c r="D4" s="16" t="s">
        <v>14</v>
      </c>
      <c r="E4" s="16">
        <v>61</v>
      </c>
      <c r="F4" s="16" t="s">
        <v>13</v>
      </c>
      <c r="G4" s="16">
        <v>44</v>
      </c>
      <c r="H4" s="16" t="s">
        <v>14</v>
      </c>
      <c r="I4" s="29">
        <v>54</v>
      </c>
      <c r="J4" s="16" t="s">
        <v>13</v>
      </c>
      <c r="K4" s="16">
        <v>59</v>
      </c>
      <c r="L4" s="16" t="s">
        <v>12</v>
      </c>
      <c r="M4" s="16"/>
      <c r="N4" s="16"/>
      <c r="O4" s="16"/>
      <c r="P4" s="16"/>
      <c r="Q4" s="16">
        <f t="shared" ref="Q4:Q36" si="0">C4+E4+G4+I4+K4+M4+O4</f>
        <v>267</v>
      </c>
      <c r="R4" s="16">
        <f t="shared" ref="R4:R36" si="1">Q4/5</f>
        <v>53.4</v>
      </c>
      <c r="S4" s="16" t="s">
        <v>7</v>
      </c>
      <c r="T4" s="11"/>
      <c r="U4" s="40" t="s">
        <v>115</v>
      </c>
      <c r="V4" s="40" t="s">
        <v>67</v>
      </c>
    </row>
    <row r="5" spans="1:22" ht="11.4" customHeight="1">
      <c r="A5" s="16">
        <v>11676216</v>
      </c>
      <c r="B5" s="17" t="s">
        <v>82</v>
      </c>
      <c r="C5" s="16">
        <v>81</v>
      </c>
      <c r="D5" s="16" t="s">
        <v>11</v>
      </c>
      <c r="E5" s="16"/>
      <c r="F5" s="16"/>
      <c r="G5" s="16">
        <v>73</v>
      </c>
      <c r="H5" s="16" t="s">
        <v>11</v>
      </c>
      <c r="I5" s="29">
        <v>79</v>
      </c>
      <c r="J5" s="16" t="s">
        <v>8</v>
      </c>
      <c r="K5" s="16">
        <v>95</v>
      </c>
      <c r="L5" s="16" t="s">
        <v>6</v>
      </c>
      <c r="M5" s="16"/>
      <c r="N5" s="16"/>
      <c r="O5" s="16">
        <v>99</v>
      </c>
      <c r="P5" s="16" t="s">
        <v>6</v>
      </c>
      <c r="Q5" s="16">
        <f t="shared" si="0"/>
        <v>427</v>
      </c>
      <c r="R5" s="16">
        <f t="shared" si="1"/>
        <v>85.4</v>
      </c>
      <c r="S5" s="16" t="s">
        <v>7</v>
      </c>
      <c r="T5" s="11"/>
      <c r="U5" s="40" t="s">
        <v>115</v>
      </c>
      <c r="V5" s="40" t="s">
        <v>67</v>
      </c>
    </row>
    <row r="6" spans="1:22" ht="11.4" customHeight="1">
      <c r="A6" s="16">
        <v>11676217</v>
      </c>
      <c r="B6" s="13" t="s">
        <v>83</v>
      </c>
      <c r="C6" s="16">
        <v>79</v>
      </c>
      <c r="D6" s="16" t="s">
        <v>9</v>
      </c>
      <c r="E6" s="16">
        <v>79</v>
      </c>
      <c r="F6" s="16" t="s">
        <v>11</v>
      </c>
      <c r="G6" s="16">
        <v>47</v>
      </c>
      <c r="H6" s="16" t="s">
        <v>13</v>
      </c>
      <c r="I6" s="29">
        <v>70</v>
      </c>
      <c r="J6" s="16" t="s">
        <v>11</v>
      </c>
      <c r="K6" s="16">
        <v>62</v>
      </c>
      <c r="L6" s="16" t="s">
        <v>10</v>
      </c>
      <c r="M6" s="16"/>
      <c r="N6" s="16"/>
      <c r="O6" s="16"/>
      <c r="P6" s="16"/>
      <c r="Q6" s="16">
        <f t="shared" si="0"/>
        <v>337</v>
      </c>
      <c r="R6" s="16">
        <f t="shared" si="1"/>
        <v>67.400000000000006</v>
      </c>
      <c r="S6" s="16" t="s">
        <v>7</v>
      </c>
      <c r="T6" s="11"/>
      <c r="U6" s="40" t="s">
        <v>116</v>
      </c>
      <c r="V6" s="40" t="s">
        <v>67</v>
      </c>
    </row>
    <row r="7" spans="1:22" s="2" customFormat="1" ht="11.4" customHeight="1">
      <c r="A7" s="16">
        <v>11676218</v>
      </c>
      <c r="B7" s="13" t="s">
        <v>84</v>
      </c>
      <c r="C7" s="16">
        <v>76</v>
      </c>
      <c r="D7" s="16" t="s">
        <v>9</v>
      </c>
      <c r="E7" s="16">
        <v>86</v>
      </c>
      <c r="F7" s="16" t="s">
        <v>8</v>
      </c>
      <c r="G7" s="16">
        <v>54</v>
      </c>
      <c r="H7" s="16" t="s">
        <v>12</v>
      </c>
      <c r="I7" s="29">
        <v>71</v>
      </c>
      <c r="J7" s="16" t="s">
        <v>11</v>
      </c>
      <c r="K7" s="16">
        <v>84</v>
      </c>
      <c r="L7" s="16" t="s">
        <v>8</v>
      </c>
      <c r="M7" s="16"/>
      <c r="N7" s="16"/>
      <c r="O7" s="16"/>
      <c r="P7" s="16"/>
      <c r="Q7" s="16">
        <f t="shared" si="0"/>
        <v>371</v>
      </c>
      <c r="R7" s="16">
        <f t="shared" si="1"/>
        <v>74.2</v>
      </c>
      <c r="S7" s="16" t="s">
        <v>7</v>
      </c>
      <c r="T7" s="11"/>
      <c r="U7" s="40" t="s">
        <v>115</v>
      </c>
      <c r="V7" s="40" t="s">
        <v>67</v>
      </c>
    </row>
    <row r="8" spans="1:22" ht="11.4" customHeight="1">
      <c r="A8" s="16">
        <v>11676219</v>
      </c>
      <c r="B8" s="13" t="s">
        <v>85</v>
      </c>
      <c r="C8" s="16">
        <v>83</v>
      </c>
      <c r="D8" s="16" t="s">
        <v>11</v>
      </c>
      <c r="E8" s="16">
        <v>85</v>
      </c>
      <c r="F8" s="16" t="s">
        <v>8</v>
      </c>
      <c r="G8" s="16">
        <v>47</v>
      </c>
      <c r="H8" s="16" t="s">
        <v>13</v>
      </c>
      <c r="I8" s="29">
        <v>65</v>
      </c>
      <c r="J8" s="16" t="s">
        <v>9</v>
      </c>
      <c r="K8" s="16">
        <v>79</v>
      </c>
      <c r="L8" s="16" t="s">
        <v>11</v>
      </c>
      <c r="M8" s="16"/>
      <c r="N8" s="16"/>
      <c r="O8" s="16"/>
      <c r="P8" s="16"/>
      <c r="Q8" s="16">
        <f t="shared" si="0"/>
        <v>359</v>
      </c>
      <c r="R8" s="16">
        <f t="shared" si="1"/>
        <v>71.8</v>
      </c>
      <c r="S8" s="16" t="s">
        <v>7</v>
      </c>
      <c r="T8" s="11"/>
      <c r="U8" s="40" t="s">
        <v>115</v>
      </c>
      <c r="V8" s="40" t="s">
        <v>67</v>
      </c>
    </row>
    <row r="9" spans="1:22" ht="11.4" customHeight="1">
      <c r="A9" s="16">
        <v>11676220</v>
      </c>
      <c r="B9" s="13" t="s">
        <v>86</v>
      </c>
      <c r="C9" s="16">
        <v>91</v>
      </c>
      <c r="D9" s="16" t="s">
        <v>6</v>
      </c>
      <c r="E9" s="16">
        <v>91</v>
      </c>
      <c r="F9" s="16" t="s">
        <v>6</v>
      </c>
      <c r="G9" s="16"/>
      <c r="H9" s="16"/>
      <c r="I9" s="29">
        <v>79</v>
      </c>
      <c r="J9" s="16" t="s">
        <v>8</v>
      </c>
      <c r="K9" s="16">
        <v>95</v>
      </c>
      <c r="L9" s="16" t="s">
        <v>6</v>
      </c>
      <c r="M9" s="16">
        <v>95</v>
      </c>
      <c r="N9" s="16" t="s">
        <v>6</v>
      </c>
      <c r="O9" s="16"/>
      <c r="P9" s="16"/>
      <c r="Q9" s="16">
        <f t="shared" si="0"/>
        <v>451</v>
      </c>
      <c r="R9" s="16">
        <f t="shared" si="1"/>
        <v>90.2</v>
      </c>
      <c r="S9" s="16" t="s">
        <v>7</v>
      </c>
      <c r="T9" s="11"/>
      <c r="U9" s="40" t="s">
        <v>115</v>
      </c>
      <c r="V9" s="40" t="s">
        <v>67</v>
      </c>
    </row>
    <row r="10" spans="1:22" ht="11.4" customHeight="1">
      <c r="A10" s="16">
        <v>11676221</v>
      </c>
      <c r="B10" s="13" t="s">
        <v>87</v>
      </c>
      <c r="C10" s="16">
        <v>90</v>
      </c>
      <c r="D10" s="16" t="s">
        <v>8</v>
      </c>
      <c r="E10" s="16">
        <v>89</v>
      </c>
      <c r="F10" s="16" t="s">
        <v>6</v>
      </c>
      <c r="G10" s="16"/>
      <c r="H10" s="16"/>
      <c r="I10" s="29">
        <v>95</v>
      </c>
      <c r="J10" s="16" t="s">
        <v>6</v>
      </c>
      <c r="K10" s="16">
        <v>98</v>
      </c>
      <c r="L10" s="16" t="s">
        <v>6</v>
      </c>
      <c r="M10" s="16">
        <v>95</v>
      </c>
      <c r="N10" s="16" t="s">
        <v>6</v>
      </c>
      <c r="O10" s="16"/>
      <c r="P10" s="16"/>
      <c r="Q10" s="16">
        <f t="shared" si="0"/>
        <v>467</v>
      </c>
      <c r="R10" s="16">
        <f t="shared" si="1"/>
        <v>93.4</v>
      </c>
      <c r="S10" s="16" t="s">
        <v>7</v>
      </c>
      <c r="T10" s="11"/>
      <c r="U10" s="40" t="s">
        <v>116</v>
      </c>
      <c r="V10" s="40" t="s">
        <v>67</v>
      </c>
    </row>
    <row r="11" spans="1:22" ht="11.4" customHeight="1">
      <c r="A11" s="16">
        <v>11676222</v>
      </c>
      <c r="B11" s="13" t="s">
        <v>88</v>
      </c>
      <c r="C11" s="16">
        <v>82</v>
      </c>
      <c r="D11" s="16" t="s">
        <v>11</v>
      </c>
      <c r="E11" s="16">
        <v>85</v>
      </c>
      <c r="F11" s="16" t="s">
        <v>8</v>
      </c>
      <c r="G11" s="16"/>
      <c r="H11" s="16"/>
      <c r="I11" s="29">
        <v>91</v>
      </c>
      <c r="J11" s="16" t="s">
        <v>6</v>
      </c>
      <c r="K11" s="16">
        <v>87</v>
      </c>
      <c r="L11" s="16" t="s">
        <v>8</v>
      </c>
      <c r="M11" s="16">
        <v>71</v>
      </c>
      <c r="N11" s="16" t="s">
        <v>9</v>
      </c>
      <c r="O11" s="16"/>
      <c r="P11" s="16"/>
      <c r="Q11" s="16">
        <f t="shared" si="0"/>
        <v>416</v>
      </c>
      <c r="R11" s="16">
        <f t="shared" si="1"/>
        <v>83.2</v>
      </c>
      <c r="S11" s="16" t="s">
        <v>7</v>
      </c>
      <c r="T11" s="11"/>
      <c r="U11" s="40" t="s">
        <v>115</v>
      </c>
      <c r="V11" s="40" t="s">
        <v>68</v>
      </c>
    </row>
    <row r="12" spans="1:22" ht="11.4" customHeight="1">
      <c r="A12" s="16">
        <v>11676223</v>
      </c>
      <c r="B12" s="13" t="s">
        <v>89</v>
      </c>
      <c r="C12" s="16">
        <v>90</v>
      </c>
      <c r="D12" s="16" t="s">
        <v>8</v>
      </c>
      <c r="E12" s="16">
        <v>92</v>
      </c>
      <c r="F12" s="16" t="s">
        <v>6</v>
      </c>
      <c r="G12" s="16"/>
      <c r="H12" s="16"/>
      <c r="I12" s="29">
        <v>74</v>
      </c>
      <c r="J12" s="16" t="s">
        <v>11</v>
      </c>
      <c r="K12" s="16">
        <v>86</v>
      </c>
      <c r="L12" s="16" t="s">
        <v>8</v>
      </c>
      <c r="M12" s="16">
        <v>91</v>
      </c>
      <c r="N12" s="16" t="s">
        <v>6</v>
      </c>
      <c r="O12" s="16"/>
      <c r="P12" s="16"/>
      <c r="Q12" s="16">
        <f t="shared" si="0"/>
        <v>433</v>
      </c>
      <c r="R12" s="16">
        <f t="shared" si="1"/>
        <v>86.6</v>
      </c>
      <c r="S12" s="16" t="s">
        <v>7</v>
      </c>
      <c r="T12" s="11"/>
      <c r="U12" s="40" t="s">
        <v>116</v>
      </c>
      <c r="V12" s="40" t="s">
        <v>67</v>
      </c>
    </row>
    <row r="13" spans="1:22" ht="11.4" customHeight="1">
      <c r="A13" s="16">
        <v>11676224</v>
      </c>
      <c r="B13" s="13" t="s">
        <v>90</v>
      </c>
      <c r="C13" s="16">
        <v>66</v>
      </c>
      <c r="D13" s="16" t="s">
        <v>12</v>
      </c>
      <c r="E13" s="16">
        <v>77</v>
      </c>
      <c r="F13" s="16" t="s">
        <v>9</v>
      </c>
      <c r="G13" s="16">
        <v>74</v>
      </c>
      <c r="H13" s="16" t="s">
        <v>11</v>
      </c>
      <c r="I13" s="29">
        <v>77</v>
      </c>
      <c r="J13" s="16" t="s">
        <v>8</v>
      </c>
      <c r="K13" s="16">
        <v>60</v>
      </c>
      <c r="L13" s="16" t="s">
        <v>12</v>
      </c>
      <c r="M13" s="16"/>
      <c r="N13" s="16"/>
      <c r="O13" s="16"/>
      <c r="P13" s="16"/>
      <c r="Q13" s="16">
        <f t="shared" si="0"/>
        <v>354</v>
      </c>
      <c r="R13" s="16">
        <f t="shared" si="1"/>
        <v>70.8</v>
      </c>
      <c r="S13" s="16" t="s">
        <v>7</v>
      </c>
      <c r="T13" s="11"/>
      <c r="U13" s="40" t="s">
        <v>115</v>
      </c>
      <c r="V13" s="40" t="s">
        <v>67</v>
      </c>
    </row>
    <row r="14" spans="1:22" ht="11.4" customHeight="1">
      <c r="A14" s="16">
        <v>11676225</v>
      </c>
      <c r="B14" s="13" t="s">
        <v>91</v>
      </c>
      <c r="C14" s="16">
        <v>58</v>
      </c>
      <c r="D14" s="16" t="s">
        <v>13</v>
      </c>
      <c r="E14" s="16">
        <v>75</v>
      </c>
      <c r="F14" s="16" t="s">
        <v>9</v>
      </c>
      <c r="G14" s="16">
        <v>56</v>
      </c>
      <c r="H14" s="16" t="s">
        <v>10</v>
      </c>
      <c r="I14" s="29">
        <v>65</v>
      </c>
      <c r="J14" s="16" t="s">
        <v>9</v>
      </c>
      <c r="K14" s="16">
        <v>58</v>
      </c>
      <c r="L14" s="16" t="s">
        <v>13</v>
      </c>
      <c r="M14" s="16"/>
      <c r="N14" s="16"/>
      <c r="O14" s="16"/>
      <c r="P14" s="16"/>
      <c r="Q14" s="16">
        <f t="shared" si="0"/>
        <v>312</v>
      </c>
      <c r="R14" s="16">
        <f t="shared" si="1"/>
        <v>62.4</v>
      </c>
      <c r="S14" s="16" t="s">
        <v>7</v>
      </c>
      <c r="T14" s="11"/>
      <c r="U14" s="40" t="s">
        <v>115</v>
      </c>
      <c r="V14" s="40" t="s">
        <v>67</v>
      </c>
    </row>
    <row r="15" spans="1:22" ht="11.4" customHeight="1">
      <c r="A15" s="16">
        <v>11676226</v>
      </c>
      <c r="B15" s="13" t="s">
        <v>92</v>
      </c>
      <c r="C15" s="16">
        <v>80</v>
      </c>
      <c r="D15" s="16" t="s">
        <v>9</v>
      </c>
      <c r="E15" s="16"/>
      <c r="F15" s="16"/>
      <c r="G15" s="16">
        <v>77</v>
      </c>
      <c r="H15" s="16" t="s">
        <v>8</v>
      </c>
      <c r="I15" s="29">
        <v>76</v>
      </c>
      <c r="J15" s="16" t="s">
        <v>11</v>
      </c>
      <c r="K15" s="16">
        <v>62</v>
      </c>
      <c r="L15" s="16" t="s">
        <v>10</v>
      </c>
      <c r="M15" s="16"/>
      <c r="N15" s="16"/>
      <c r="O15" s="16">
        <v>97</v>
      </c>
      <c r="P15" s="16" t="s">
        <v>6</v>
      </c>
      <c r="Q15" s="16">
        <f t="shared" si="0"/>
        <v>392</v>
      </c>
      <c r="R15" s="16">
        <f t="shared" si="1"/>
        <v>78.400000000000006</v>
      </c>
      <c r="S15" s="16" t="s">
        <v>7</v>
      </c>
      <c r="T15" s="11"/>
      <c r="U15" s="40" t="s">
        <v>116</v>
      </c>
      <c r="V15" s="40" t="s">
        <v>67</v>
      </c>
    </row>
    <row r="16" spans="1:22" ht="11.4" customHeight="1">
      <c r="A16" s="16">
        <v>11676227</v>
      </c>
      <c r="B16" s="13" t="s">
        <v>93</v>
      </c>
      <c r="C16" s="16">
        <v>81</v>
      </c>
      <c r="D16" s="16" t="s">
        <v>11</v>
      </c>
      <c r="E16" s="16"/>
      <c r="F16" s="16"/>
      <c r="G16" s="16"/>
      <c r="H16" s="16"/>
      <c r="I16" s="29">
        <v>72</v>
      </c>
      <c r="J16" s="16" t="s">
        <v>11</v>
      </c>
      <c r="K16" s="16">
        <v>86</v>
      </c>
      <c r="L16" s="16" t="s">
        <v>8</v>
      </c>
      <c r="M16" s="16">
        <v>90</v>
      </c>
      <c r="N16" s="16" t="s">
        <v>8</v>
      </c>
      <c r="O16" s="16">
        <v>98</v>
      </c>
      <c r="P16" s="16" t="s">
        <v>6</v>
      </c>
      <c r="Q16" s="16">
        <f t="shared" si="0"/>
        <v>427</v>
      </c>
      <c r="R16" s="16">
        <f t="shared" si="1"/>
        <v>85.4</v>
      </c>
      <c r="S16" s="16" t="s">
        <v>7</v>
      </c>
      <c r="T16" s="11"/>
      <c r="U16" s="40" t="s">
        <v>115</v>
      </c>
      <c r="V16" s="40" t="s">
        <v>67</v>
      </c>
    </row>
    <row r="17" spans="1:22" ht="11.4" customHeight="1">
      <c r="A17" s="16">
        <v>11676228</v>
      </c>
      <c r="B17" s="13" t="s">
        <v>94</v>
      </c>
      <c r="C17" s="16">
        <v>70</v>
      </c>
      <c r="D17" s="16" t="s">
        <v>10</v>
      </c>
      <c r="E17" s="16">
        <v>84</v>
      </c>
      <c r="F17" s="16" t="s">
        <v>8</v>
      </c>
      <c r="G17" s="16"/>
      <c r="H17" s="16"/>
      <c r="I17" s="29">
        <v>53</v>
      </c>
      <c r="J17" s="16" t="s">
        <v>13</v>
      </c>
      <c r="K17" s="16">
        <v>60</v>
      </c>
      <c r="L17" s="16" t="s">
        <v>12</v>
      </c>
      <c r="M17" s="16">
        <v>56</v>
      </c>
      <c r="N17" s="16" t="s">
        <v>13</v>
      </c>
      <c r="O17" s="16"/>
      <c r="P17" s="16"/>
      <c r="Q17" s="16">
        <f t="shared" si="0"/>
        <v>323</v>
      </c>
      <c r="R17" s="16">
        <f t="shared" si="1"/>
        <v>64.599999999999994</v>
      </c>
      <c r="S17" s="16" t="s">
        <v>7</v>
      </c>
      <c r="T17" s="11"/>
      <c r="U17" s="40" t="s">
        <v>116</v>
      </c>
      <c r="V17" s="40" t="s">
        <v>68</v>
      </c>
    </row>
    <row r="18" spans="1:22" ht="11.4" customHeight="1">
      <c r="A18" s="16">
        <v>11676229</v>
      </c>
      <c r="B18" s="13" t="s">
        <v>95</v>
      </c>
      <c r="C18" s="16">
        <v>60</v>
      </c>
      <c r="D18" s="16" t="s">
        <v>13</v>
      </c>
      <c r="E18" s="16">
        <v>73</v>
      </c>
      <c r="F18" s="16" t="s">
        <v>10</v>
      </c>
      <c r="G18" s="16">
        <v>45</v>
      </c>
      <c r="H18" s="16" t="s">
        <v>14</v>
      </c>
      <c r="I18" s="29">
        <v>55</v>
      </c>
      <c r="J18" s="16" t="s">
        <v>13</v>
      </c>
      <c r="K18" s="16">
        <v>62</v>
      </c>
      <c r="L18" s="16" t="s">
        <v>10</v>
      </c>
      <c r="M18" s="16"/>
      <c r="N18" s="16"/>
      <c r="O18" s="16"/>
      <c r="P18" s="16"/>
      <c r="Q18" s="16">
        <f t="shared" si="0"/>
        <v>295</v>
      </c>
      <c r="R18" s="16">
        <f t="shared" si="1"/>
        <v>59</v>
      </c>
      <c r="S18" s="16" t="s">
        <v>7</v>
      </c>
      <c r="T18" s="11"/>
      <c r="U18" s="40" t="s">
        <v>115</v>
      </c>
      <c r="V18" s="40" t="s">
        <v>67</v>
      </c>
    </row>
    <row r="19" spans="1:22" s="2" customFormat="1" ht="11.4" customHeight="1">
      <c r="A19" s="16">
        <v>11676230</v>
      </c>
      <c r="B19" s="13" t="s">
        <v>96</v>
      </c>
      <c r="C19" s="16">
        <v>59</v>
      </c>
      <c r="D19" s="16" t="s">
        <v>13</v>
      </c>
      <c r="E19" s="16"/>
      <c r="F19" s="16"/>
      <c r="G19" s="16">
        <v>55</v>
      </c>
      <c r="H19" s="16" t="s">
        <v>10</v>
      </c>
      <c r="I19" s="29">
        <v>69</v>
      </c>
      <c r="J19" s="16" t="s">
        <v>9</v>
      </c>
      <c r="K19" s="16">
        <v>64</v>
      </c>
      <c r="L19" s="16" t="s">
        <v>10</v>
      </c>
      <c r="M19" s="16"/>
      <c r="N19" s="16"/>
      <c r="O19" s="16">
        <v>95</v>
      </c>
      <c r="P19" s="16" t="s">
        <v>6</v>
      </c>
      <c r="Q19" s="16">
        <f t="shared" si="0"/>
        <v>342</v>
      </c>
      <c r="R19" s="16">
        <f t="shared" si="1"/>
        <v>68.400000000000006</v>
      </c>
      <c r="S19" s="16" t="s">
        <v>7</v>
      </c>
      <c r="T19" s="11"/>
      <c r="U19" s="40" t="s">
        <v>115</v>
      </c>
      <c r="V19" s="40" t="s">
        <v>67</v>
      </c>
    </row>
    <row r="20" spans="1:22" ht="11.4" customHeight="1">
      <c r="A20" s="16">
        <v>11676231</v>
      </c>
      <c r="B20" s="13" t="s">
        <v>97</v>
      </c>
      <c r="C20" s="16">
        <v>83</v>
      </c>
      <c r="D20" s="16" t="s">
        <v>11</v>
      </c>
      <c r="E20" s="16">
        <v>73</v>
      </c>
      <c r="F20" s="16" t="s">
        <v>10</v>
      </c>
      <c r="G20" s="16"/>
      <c r="H20" s="16"/>
      <c r="I20" s="29">
        <v>54</v>
      </c>
      <c r="J20" s="16" t="s">
        <v>13</v>
      </c>
      <c r="K20" s="16">
        <v>59</v>
      </c>
      <c r="L20" s="16" t="s">
        <v>12</v>
      </c>
      <c r="M20" s="16">
        <v>63</v>
      </c>
      <c r="N20" s="16" t="s">
        <v>12</v>
      </c>
      <c r="O20" s="16"/>
      <c r="P20" s="16"/>
      <c r="Q20" s="16">
        <f t="shared" si="0"/>
        <v>332</v>
      </c>
      <c r="R20" s="16">
        <f t="shared" si="1"/>
        <v>66.400000000000006</v>
      </c>
      <c r="S20" s="16" t="s">
        <v>7</v>
      </c>
      <c r="T20" s="11"/>
      <c r="U20" s="40" t="s">
        <v>116</v>
      </c>
      <c r="V20" s="40" t="s">
        <v>66</v>
      </c>
    </row>
    <row r="21" spans="1:22" s="2" customFormat="1" ht="11.4" customHeight="1">
      <c r="A21" s="16">
        <v>11676232</v>
      </c>
      <c r="B21" s="13" t="s">
        <v>98</v>
      </c>
      <c r="C21" s="16">
        <v>52</v>
      </c>
      <c r="D21" s="16" t="s">
        <v>13</v>
      </c>
      <c r="E21" s="16">
        <v>71</v>
      </c>
      <c r="F21" s="16" t="s">
        <v>10</v>
      </c>
      <c r="G21" s="16">
        <v>45</v>
      </c>
      <c r="H21" s="16" t="s">
        <v>14</v>
      </c>
      <c r="I21" s="29">
        <v>56</v>
      </c>
      <c r="J21" s="16" t="s">
        <v>12</v>
      </c>
      <c r="K21" s="16">
        <v>59</v>
      </c>
      <c r="L21" s="16" t="s">
        <v>12</v>
      </c>
      <c r="M21" s="16"/>
      <c r="N21" s="16"/>
      <c r="O21" s="16"/>
      <c r="P21" s="16"/>
      <c r="Q21" s="16">
        <f t="shared" si="0"/>
        <v>283</v>
      </c>
      <c r="R21" s="16">
        <f t="shared" si="1"/>
        <v>56.6</v>
      </c>
      <c r="S21" s="16" t="s">
        <v>7</v>
      </c>
      <c r="T21" s="11"/>
      <c r="U21" s="40" t="s">
        <v>115</v>
      </c>
      <c r="V21" s="40" t="s">
        <v>66</v>
      </c>
    </row>
    <row r="22" spans="1:22" s="2" customFormat="1" ht="11.4" customHeight="1">
      <c r="A22" s="16">
        <v>11676233</v>
      </c>
      <c r="B22" s="13" t="s">
        <v>99</v>
      </c>
      <c r="C22" s="16">
        <v>59</v>
      </c>
      <c r="D22" s="16" t="s">
        <v>13</v>
      </c>
      <c r="E22" s="16">
        <v>68</v>
      </c>
      <c r="F22" s="16" t="s">
        <v>12</v>
      </c>
      <c r="G22" s="16">
        <v>45</v>
      </c>
      <c r="H22" s="16" t="s">
        <v>14</v>
      </c>
      <c r="I22" s="29">
        <v>52</v>
      </c>
      <c r="J22" s="16" t="s">
        <v>13</v>
      </c>
      <c r="K22" s="16">
        <v>52</v>
      </c>
      <c r="L22" s="16" t="s">
        <v>14</v>
      </c>
      <c r="M22" s="16"/>
      <c r="N22" s="16"/>
      <c r="O22" s="16"/>
      <c r="P22" s="16"/>
      <c r="Q22" s="16">
        <f t="shared" si="0"/>
        <v>276</v>
      </c>
      <c r="R22" s="16">
        <f t="shared" si="1"/>
        <v>55.2</v>
      </c>
      <c r="S22" s="16" t="s">
        <v>7</v>
      </c>
      <c r="T22" s="11"/>
      <c r="U22" s="40" t="s">
        <v>115</v>
      </c>
      <c r="V22" s="40" t="s">
        <v>67</v>
      </c>
    </row>
    <row r="23" spans="1:22" ht="11.4" customHeight="1">
      <c r="A23" s="16">
        <v>11676234</v>
      </c>
      <c r="B23" s="13" t="s">
        <v>100</v>
      </c>
      <c r="C23" s="16">
        <v>73</v>
      </c>
      <c r="D23" s="16" t="s">
        <v>10</v>
      </c>
      <c r="E23" s="16">
        <v>86</v>
      </c>
      <c r="F23" s="16" t="s">
        <v>8</v>
      </c>
      <c r="G23" s="16"/>
      <c r="H23" s="16"/>
      <c r="I23" s="29">
        <v>62</v>
      </c>
      <c r="J23" s="16" t="s">
        <v>10</v>
      </c>
      <c r="K23" s="16">
        <v>60</v>
      </c>
      <c r="L23" s="16" t="s">
        <v>12</v>
      </c>
      <c r="M23" s="16">
        <v>66</v>
      </c>
      <c r="N23" s="16" t="s">
        <v>10</v>
      </c>
      <c r="O23" s="16"/>
      <c r="P23" s="16"/>
      <c r="Q23" s="16">
        <f t="shared" si="0"/>
        <v>347</v>
      </c>
      <c r="R23" s="16">
        <f t="shared" si="1"/>
        <v>69.400000000000006</v>
      </c>
      <c r="S23" s="16" t="s">
        <v>7</v>
      </c>
      <c r="T23" s="11"/>
      <c r="U23" s="40" t="s">
        <v>116</v>
      </c>
      <c r="V23" s="40" t="s">
        <v>68</v>
      </c>
    </row>
    <row r="24" spans="1:22" ht="11.4" customHeight="1">
      <c r="A24" s="16">
        <v>11676235</v>
      </c>
      <c r="B24" s="13" t="s">
        <v>101</v>
      </c>
      <c r="C24" s="16">
        <v>72</v>
      </c>
      <c r="D24" s="16" t="s">
        <v>10</v>
      </c>
      <c r="E24" s="16">
        <v>73</v>
      </c>
      <c r="F24" s="16" t="s">
        <v>10</v>
      </c>
      <c r="G24" s="16">
        <v>69</v>
      </c>
      <c r="H24" s="16" t="s">
        <v>11</v>
      </c>
      <c r="I24" s="29">
        <v>66</v>
      </c>
      <c r="J24" s="16" t="s">
        <v>9</v>
      </c>
      <c r="K24" s="16">
        <v>77</v>
      </c>
      <c r="L24" s="16" t="s">
        <v>11</v>
      </c>
      <c r="M24" s="16"/>
      <c r="N24" s="16"/>
      <c r="O24" s="16"/>
      <c r="P24" s="16"/>
      <c r="Q24" s="16">
        <f t="shared" si="0"/>
        <v>357</v>
      </c>
      <c r="R24" s="16">
        <f t="shared" si="1"/>
        <v>71.400000000000006</v>
      </c>
      <c r="S24" s="16" t="s">
        <v>7</v>
      </c>
      <c r="T24" s="11"/>
      <c r="U24" s="40" t="s">
        <v>115</v>
      </c>
      <c r="V24" s="40" t="s">
        <v>67</v>
      </c>
    </row>
    <row r="25" spans="1:22" ht="11.4" customHeight="1">
      <c r="A25" s="16">
        <v>11676236</v>
      </c>
      <c r="B25" s="13" t="s">
        <v>101</v>
      </c>
      <c r="C25" s="16">
        <v>85</v>
      </c>
      <c r="D25" s="16" t="s">
        <v>11</v>
      </c>
      <c r="E25" s="16">
        <v>77</v>
      </c>
      <c r="F25" s="16" t="s">
        <v>9</v>
      </c>
      <c r="G25" s="16">
        <v>53</v>
      </c>
      <c r="H25" s="16" t="s">
        <v>12</v>
      </c>
      <c r="I25" s="29">
        <v>67</v>
      </c>
      <c r="J25" s="16" t="s">
        <v>9</v>
      </c>
      <c r="K25" s="16">
        <v>72</v>
      </c>
      <c r="L25" s="16" t="s">
        <v>11</v>
      </c>
      <c r="M25" s="16"/>
      <c r="N25" s="16"/>
      <c r="O25" s="16"/>
      <c r="P25" s="16"/>
      <c r="Q25" s="16">
        <f t="shared" si="0"/>
        <v>354</v>
      </c>
      <c r="R25" s="16">
        <f t="shared" si="1"/>
        <v>70.8</v>
      </c>
      <c r="S25" s="16" t="s">
        <v>7</v>
      </c>
      <c r="T25" s="11"/>
      <c r="U25" s="40" t="s">
        <v>115</v>
      </c>
      <c r="V25" s="40" t="s">
        <v>67</v>
      </c>
    </row>
    <row r="26" spans="1:22" ht="11.4" customHeight="1">
      <c r="A26" s="16">
        <v>11676237</v>
      </c>
      <c r="B26" s="13" t="s">
        <v>102</v>
      </c>
      <c r="C26" s="16">
        <v>72</v>
      </c>
      <c r="D26" s="16" t="s">
        <v>10</v>
      </c>
      <c r="E26" s="16"/>
      <c r="F26" s="16"/>
      <c r="G26" s="16">
        <v>45</v>
      </c>
      <c r="H26" s="16" t="s">
        <v>14</v>
      </c>
      <c r="I26" s="29">
        <v>71</v>
      </c>
      <c r="J26" s="16" t="s">
        <v>11</v>
      </c>
      <c r="K26" s="16">
        <v>63</v>
      </c>
      <c r="L26" s="16" t="s">
        <v>10</v>
      </c>
      <c r="M26" s="16"/>
      <c r="N26" s="16"/>
      <c r="O26" s="16">
        <v>84</v>
      </c>
      <c r="P26" s="16" t="s">
        <v>11</v>
      </c>
      <c r="Q26" s="16">
        <f t="shared" si="0"/>
        <v>335</v>
      </c>
      <c r="R26" s="16">
        <f t="shared" si="1"/>
        <v>67</v>
      </c>
      <c r="S26" s="16" t="s">
        <v>7</v>
      </c>
      <c r="T26" s="11"/>
      <c r="U26" s="40" t="s">
        <v>115</v>
      </c>
      <c r="V26" s="40" t="s">
        <v>66</v>
      </c>
    </row>
    <row r="27" spans="1:22" ht="11.4" customHeight="1">
      <c r="A27" s="16">
        <v>11676238</v>
      </c>
      <c r="B27" s="13" t="s">
        <v>103</v>
      </c>
      <c r="C27" s="16">
        <v>72</v>
      </c>
      <c r="D27" s="16" t="s">
        <v>10</v>
      </c>
      <c r="E27" s="16">
        <v>77</v>
      </c>
      <c r="F27" s="16" t="s">
        <v>9</v>
      </c>
      <c r="G27" s="16">
        <v>63</v>
      </c>
      <c r="H27" s="16" t="s">
        <v>9</v>
      </c>
      <c r="I27" s="29">
        <v>70</v>
      </c>
      <c r="J27" s="16" t="s">
        <v>11</v>
      </c>
      <c r="K27" s="16">
        <v>77</v>
      </c>
      <c r="L27" s="16" t="s">
        <v>11</v>
      </c>
      <c r="M27" s="16"/>
      <c r="N27" s="16"/>
      <c r="O27" s="16"/>
      <c r="P27" s="16"/>
      <c r="Q27" s="16">
        <f t="shared" si="0"/>
        <v>359</v>
      </c>
      <c r="R27" s="16">
        <f t="shared" si="1"/>
        <v>71.8</v>
      </c>
      <c r="S27" s="16" t="s">
        <v>7</v>
      </c>
      <c r="T27" s="11"/>
      <c r="U27" s="40" t="s">
        <v>115</v>
      </c>
      <c r="V27" s="40" t="s">
        <v>66</v>
      </c>
    </row>
    <row r="28" spans="1:22" ht="11.4" customHeight="1">
      <c r="A28" s="16">
        <v>11676239</v>
      </c>
      <c r="B28" s="13" t="s">
        <v>104</v>
      </c>
      <c r="C28" s="16">
        <v>65</v>
      </c>
      <c r="D28" s="16" t="s">
        <v>12</v>
      </c>
      <c r="E28" s="16">
        <v>74</v>
      </c>
      <c r="F28" s="16" t="s">
        <v>9</v>
      </c>
      <c r="G28" s="16"/>
      <c r="H28" s="16"/>
      <c r="I28" s="29">
        <v>52</v>
      </c>
      <c r="J28" s="16" t="s">
        <v>13</v>
      </c>
      <c r="K28" s="16">
        <v>52</v>
      </c>
      <c r="L28" s="16" t="s">
        <v>14</v>
      </c>
      <c r="M28" s="16">
        <v>52</v>
      </c>
      <c r="N28" s="16" t="s">
        <v>14</v>
      </c>
      <c r="O28" s="16"/>
      <c r="P28" s="16"/>
      <c r="Q28" s="16">
        <f t="shared" si="0"/>
        <v>295</v>
      </c>
      <c r="R28" s="16">
        <f t="shared" si="1"/>
        <v>59</v>
      </c>
      <c r="S28" s="16" t="s">
        <v>7</v>
      </c>
      <c r="T28" s="11"/>
      <c r="U28" s="40" t="s">
        <v>116</v>
      </c>
      <c r="V28" s="40" t="s">
        <v>67</v>
      </c>
    </row>
    <row r="29" spans="1:22" ht="11.4" customHeight="1">
      <c r="A29" s="16">
        <v>11676240</v>
      </c>
      <c r="B29" s="13" t="s">
        <v>105</v>
      </c>
      <c r="C29" s="16">
        <v>61</v>
      </c>
      <c r="D29" s="16" t="s">
        <v>12</v>
      </c>
      <c r="E29" s="16">
        <v>75</v>
      </c>
      <c r="F29" s="16" t="s">
        <v>9</v>
      </c>
      <c r="G29" s="16"/>
      <c r="H29" s="16"/>
      <c r="I29" s="29">
        <v>54</v>
      </c>
      <c r="J29" s="16" t="s">
        <v>13</v>
      </c>
      <c r="K29" s="16">
        <v>58</v>
      </c>
      <c r="L29" s="16" t="s">
        <v>13</v>
      </c>
      <c r="M29" s="16">
        <v>55</v>
      </c>
      <c r="N29" s="16" t="s">
        <v>14</v>
      </c>
      <c r="O29" s="16"/>
      <c r="P29" s="16"/>
      <c r="Q29" s="16">
        <f t="shared" si="0"/>
        <v>303</v>
      </c>
      <c r="R29" s="16">
        <f t="shared" si="1"/>
        <v>60.6</v>
      </c>
      <c r="S29" s="16" t="s">
        <v>7</v>
      </c>
      <c r="T29" s="11"/>
      <c r="U29" s="40" t="s">
        <v>115</v>
      </c>
      <c r="V29" s="40" t="s">
        <v>67</v>
      </c>
    </row>
    <row r="30" spans="1:22" ht="11.4" customHeight="1">
      <c r="A30" s="16">
        <v>11676241</v>
      </c>
      <c r="B30" s="13" t="s">
        <v>106</v>
      </c>
      <c r="C30" s="16">
        <v>84</v>
      </c>
      <c r="D30" s="16" t="s">
        <v>11</v>
      </c>
      <c r="E30" s="16">
        <v>83</v>
      </c>
      <c r="F30" s="16" t="s">
        <v>8</v>
      </c>
      <c r="G30" s="16">
        <v>45</v>
      </c>
      <c r="H30" s="16" t="s">
        <v>14</v>
      </c>
      <c r="I30" s="29">
        <v>67</v>
      </c>
      <c r="J30" s="16" t="s">
        <v>9</v>
      </c>
      <c r="K30" s="16">
        <v>94</v>
      </c>
      <c r="L30" s="16" t="s">
        <v>6</v>
      </c>
      <c r="M30" s="16"/>
      <c r="N30" s="16"/>
      <c r="O30" s="16"/>
      <c r="P30" s="16"/>
      <c r="Q30" s="16">
        <f t="shared" si="0"/>
        <v>373</v>
      </c>
      <c r="R30" s="16">
        <f t="shared" si="1"/>
        <v>74.599999999999994</v>
      </c>
      <c r="S30" s="16" t="s">
        <v>7</v>
      </c>
      <c r="T30" s="11"/>
      <c r="U30" s="40" t="s">
        <v>116</v>
      </c>
      <c r="V30" s="40" t="s">
        <v>66</v>
      </c>
    </row>
    <row r="31" spans="1:22" ht="11.4" customHeight="1">
      <c r="A31" s="16">
        <v>11676242</v>
      </c>
      <c r="B31" s="13" t="s">
        <v>107</v>
      </c>
      <c r="C31" s="16">
        <v>83</v>
      </c>
      <c r="D31" s="16" t="s">
        <v>11</v>
      </c>
      <c r="E31" s="16">
        <v>86</v>
      </c>
      <c r="F31" s="16" t="s">
        <v>8</v>
      </c>
      <c r="G31" s="16">
        <v>45</v>
      </c>
      <c r="H31" s="16" t="s">
        <v>14</v>
      </c>
      <c r="I31" s="29">
        <v>63</v>
      </c>
      <c r="J31" s="16" t="s">
        <v>10</v>
      </c>
      <c r="K31" s="16">
        <v>71</v>
      </c>
      <c r="L31" s="16" t="s">
        <v>9</v>
      </c>
      <c r="M31" s="16"/>
      <c r="N31" s="16"/>
      <c r="O31" s="16"/>
      <c r="P31" s="16"/>
      <c r="Q31" s="16">
        <f t="shared" si="0"/>
        <v>348</v>
      </c>
      <c r="R31" s="16">
        <f t="shared" si="1"/>
        <v>69.599999999999994</v>
      </c>
      <c r="S31" s="16" t="s">
        <v>7</v>
      </c>
      <c r="T31" s="11"/>
      <c r="U31" s="40" t="s">
        <v>116</v>
      </c>
      <c r="V31" s="40" t="s">
        <v>67</v>
      </c>
    </row>
    <row r="32" spans="1:22" ht="11.4" customHeight="1">
      <c r="A32" s="16">
        <v>11676243</v>
      </c>
      <c r="B32" s="13" t="s">
        <v>108</v>
      </c>
      <c r="C32" s="16">
        <v>60</v>
      </c>
      <c r="D32" s="16" t="s">
        <v>13</v>
      </c>
      <c r="E32" s="16">
        <v>73</v>
      </c>
      <c r="F32" s="16" t="s">
        <v>10</v>
      </c>
      <c r="G32" s="16"/>
      <c r="H32" s="16"/>
      <c r="I32" s="29">
        <v>61</v>
      </c>
      <c r="J32" s="16" t="s">
        <v>12</v>
      </c>
      <c r="K32" s="16">
        <v>62</v>
      </c>
      <c r="L32" s="16" t="s">
        <v>10</v>
      </c>
      <c r="M32" s="16">
        <v>63</v>
      </c>
      <c r="N32" s="16" t="s">
        <v>12</v>
      </c>
      <c r="O32" s="16"/>
      <c r="P32" s="16"/>
      <c r="Q32" s="16">
        <f t="shared" si="0"/>
        <v>319</v>
      </c>
      <c r="R32" s="16">
        <f t="shared" si="1"/>
        <v>63.8</v>
      </c>
      <c r="S32" s="16" t="s">
        <v>7</v>
      </c>
      <c r="T32" s="11"/>
      <c r="U32" s="40" t="s">
        <v>115</v>
      </c>
      <c r="V32" s="40" t="s">
        <v>69</v>
      </c>
    </row>
    <row r="33" spans="1:22" ht="11.4" customHeight="1">
      <c r="A33" s="16">
        <v>11676244</v>
      </c>
      <c r="B33" s="13" t="s">
        <v>109</v>
      </c>
      <c r="C33" s="16">
        <v>91</v>
      </c>
      <c r="D33" s="16" t="s">
        <v>6</v>
      </c>
      <c r="E33" s="16">
        <v>86</v>
      </c>
      <c r="F33" s="16" t="s">
        <v>8</v>
      </c>
      <c r="G33" s="16"/>
      <c r="H33" s="16"/>
      <c r="I33" s="29">
        <v>56</v>
      </c>
      <c r="J33" s="16" t="s">
        <v>12</v>
      </c>
      <c r="K33" s="16">
        <v>69</v>
      </c>
      <c r="L33" s="16" t="s">
        <v>9</v>
      </c>
      <c r="M33" s="16">
        <v>71</v>
      </c>
      <c r="N33" s="16" t="s">
        <v>9</v>
      </c>
      <c r="O33" s="16"/>
      <c r="P33" s="16"/>
      <c r="Q33" s="16">
        <f t="shared" si="0"/>
        <v>373</v>
      </c>
      <c r="R33" s="16">
        <f t="shared" si="1"/>
        <v>74.599999999999994</v>
      </c>
      <c r="S33" s="16" t="s">
        <v>7</v>
      </c>
      <c r="T33" s="11"/>
      <c r="U33" s="40" t="s">
        <v>116</v>
      </c>
      <c r="V33" s="40" t="s">
        <v>68</v>
      </c>
    </row>
    <row r="34" spans="1:22" ht="11.4" customHeight="1">
      <c r="A34" s="16">
        <v>11676245</v>
      </c>
      <c r="B34" s="13" t="s">
        <v>110</v>
      </c>
      <c r="C34" s="16">
        <v>51</v>
      </c>
      <c r="D34" s="16" t="s">
        <v>13</v>
      </c>
      <c r="E34" s="16">
        <v>76</v>
      </c>
      <c r="F34" s="16" t="s">
        <v>9</v>
      </c>
      <c r="G34" s="16">
        <v>53</v>
      </c>
      <c r="H34" s="16" t="s">
        <v>12</v>
      </c>
      <c r="I34" s="29">
        <v>55</v>
      </c>
      <c r="J34" s="16" t="s">
        <v>13</v>
      </c>
      <c r="K34" s="16">
        <v>59</v>
      </c>
      <c r="L34" s="16" t="s">
        <v>12</v>
      </c>
      <c r="M34" s="16"/>
      <c r="N34" s="16"/>
      <c r="O34" s="16"/>
      <c r="P34" s="16"/>
      <c r="Q34" s="16">
        <f t="shared" si="0"/>
        <v>294</v>
      </c>
      <c r="R34" s="16">
        <f t="shared" si="1"/>
        <v>58.8</v>
      </c>
      <c r="S34" s="16" t="s">
        <v>7</v>
      </c>
      <c r="T34" s="11"/>
      <c r="U34" s="40" t="s">
        <v>115</v>
      </c>
      <c r="V34" s="40" t="s">
        <v>67</v>
      </c>
    </row>
    <row r="35" spans="1:22" ht="11.4" customHeight="1">
      <c r="A35" s="16">
        <v>11676246</v>
      </c>
      <c r="B35" s="13" t="s">
        <v>111</v>
      </c>
      <c r="C35" s="16">
        <v>76</v>
      </c>
      <c r="D35" s="16" t="s">
        <v>9</v>
      </c>
      <c r="E35" s="16">
        <v>81</v>
      </c>
      <c r="F35" s="16" t="s">
        <v>11</v>
      </c>
      <c r="G35" s="16">
        <v>53</v>
      </c>
      <c r="H35" s="16" t="s">
        <v>12</v>
      </c>
      <c r="I35" s="29">
        <v>78</v>
      </c>
      <c r="J35" s="16" t="s">
        <v>8</v>
      </c>
      <c r="K35" s="16">
        <v>68</v>
      </c>
      <c r="L35" s="16" t="s">
        <v>9</v>
      </c>
      <c r="M35" s="16"/>
      <c r="N35" s="16"/>
      <c r="O35" s="16"/>
      <c r="P35" s="16"/>
      <c r="Q35" s="16">
        <f t="shared" si="0"/>
        <v>356</v>
      </c>
      <c r="R35" s="16">
        <f t="shared" si="1"/>
        <v>71.2</v>
      </c>
      <c r="S35" s="16" t="s">
        <v>7</v>
      </c>
      <c r="T35" s="11"/>
      <c r="U35" s="40" t="s">
        <v>115</v>
      </c>
      <c r="V35" s="40" t="s">
        <v>67</v>
      </c>
    </row>
    <row r="36" spans="1:22" ht="11.4" customHeight="1">
      <c r="A36" s="16">
        <v>11676247</v>
      </c>
      <c r="B36" s="13" t="s">
        <v>112</v>
      </c>
      <c r="C36" s="16">
        <v>90</v>
      </c>
      <c r="D36" s="16" t="s">
        <v>8</v>
      </c>
      <c r="E36" s="16"/>
      <c r="F36" s="16"/>
      <c r="G36" s="16">
        <v>53</v>
      </c>
      <c r="H36" s="16" t="s">
        <v>12</v>
      </c>
      <c r="I36" s="29">
        <v>61</v>
      </c>
      <c r="J36" s="16" t="s">
        <v>12</v>
      </c>
      <c r="K36" s="16">
        <v>62</v>
      </c>
      <c r="L36" s="16" t="s">
        <v>10</v>
      </c>
      <c r="M36" s="16"/>
      <c r="N36" s="16"/>
      <c r="O36" s="16">
        <v>82</v>
      </c>
      <c r="P36" s="16" t="s">
        <v>9</v>
      </c>
      <c r="Q36" s="16">
        <f t="shared" si="0"/>
        <v>348</v>
      </c>
      <c r="R36" s="16">
        <f t="shared" si="1"/>
        <v>69.599999999999994</v>
      </c>
      <c r="S36" s="16" t="s">
        <v>7</v>
      </c>
      <c r="T36" s="11"/>
      <c r="U36" s="40" t="s">
        <v>115</v>
      </c>
      <c r="V36" s="40" t="s">
        <v>66</v>
      </c>
    </row>
    <row r="37" spans="1:22" ht="11.4" customHeight="1">
      <c r="A37" s="16"/>
      <c r="B37" s="19"/>
      <c r="C37" s="25">
        <f>SUM(C4:C36)</f>
        <v>2424</v>
      </c>
      <c r="D37" s="25"/>
      <c r="E37" s="25">
        <f>SUM(E4:E36)</f>
        <v>2136</v>
      </c>
      <c r="F37" s="25"/>
      <c r="G37" s="25">
        <f>SUM(G4:G36)</f>
        <v>1141</v>
      </c>
      <c r="H37" s="25"/>
      <c r="I37" s="30">
        <f>SUM(I4:I36)</f>
        <v>2190</v>
      </c>
      <c r="J37" s="25"/>
      <c r="K37" s="25">
        <f>SUM(K4:K36)</f>
        <v>2311</v>
      </c>
      <c r="L37" s="25"/>
      <c r="M37" s="25">
        <f>SUM(M4:M36)</f>
        <v>868</v>
      </c>
      <c r="N37" s="25"/>
      <c r="O37" s="25">
        <f>SUM(O4:O36)</f>
        <v>555</v>
      </c>
      <c r="P37" s="25"/>
      <c r="Q37" s="21">
        <f>SUM(Q4:Q36)</f>
        <v>11625</v>
      </c>
      <c r="R37" s="21"/>
      <c r="S37" s="21"/>
      <c r="T37" s="26"/>
      <c r="U37" s="40"/>
      <c r="V37" s="40"/>
    </row>
    <row r="38" spans="1:22" ht="11.4" customHeight="1">
      <c r="A38" s="10"/>
      <c r="B38" s="10"/>
      <c r="C38" s="10"/>
      <c r="D38" s="10"/>
      <c r="E38" s="10"/>
      <c r="F38" s="10"/>
      <c r="G38" s="10"/>
      <c r="H38" s="10"/>
      <c r="I38" s="32"/>
      <c r="J38" s="10"/>
      <c r="K38" s="10"/>
      <c r="L38" s="10"/>
      <c r="M38" s="10"/>
      <c r="N38" s="10"/>
      <c r="O38" s="10"/>
      <c r="P38" s="10"/>
      <c r="Q38" s="20"/>
      <c r="R38" s="20"/>
      <c r="S38" s="10"/>
      <c r="T38" s="10"/>
      <c r="U38" s="40"/>
      <c r="V38" s="40"/>
    </row>
    <row r="39" spans="1:22" ht="11.4" customHeight="1">
      <c r="A39" s="14"/>
      <c r="B39" s="16" t="s">
        <v>59</v>
      </c>
      <c r="C39" s="10">
        <f>C37/33</f>
        <v>73.454545454545453</v>
      </c>
      <c r="D39" s="10"/>
      <c r="E39" s="10">
        <f>E37/27</f>
        <v>79.111111111111114</v>
      </c>
      <c r="F39" s="10"/>
      <c r="G39" s="10">
        <f>G37/19</f>
        <v>60.05263157894737</v>
      </c>
      <c r="H39" s="10"/>
      <c r="I39" s="32">
        <f>I37/33</f>
        <v>66.36363636363636</v>
      </c>
      <c r="J39" s="10"/>
      <c r="K39" s="10">
        <f>K37/33</f>
        <v>70.030303030303031</v>
      </c>
      <c r="L39" s="10"/>
      <c r="M39" s="10">
        <f>M37/12</f>
        <v>72.333333333333329</v>
      </c>
      <c r="N39" s="10"/>
      <c r="O39" s="10">
        <f>O37/6</f>
        <v>92.5</v>
      </c>
      <c r="P39" s="10"/>
      <c r="Q39" s="10">
        <f>Q37/33</f>
        <v>352.27272727272725</v>
      </c>
      <c r="R39" s="10"/>
      <c r="S39" s="10"/>
      <c r="T39" s="10"/>
      <c r="U39" s="40"/>
      <c r="V39" s="40"/>
    </row>
    <row r="40" spans="1:22" ht="11.4" customHeight="1">
      <c r="A40" s="14" t="s">
        <v>16</v>
      </c>
      <c r="B40" s="14"/>
      <c r="C40" s="21"/>
      <c r="D40" s="22"/>
      <c r="E40" s="22"/>
      <c r="F40" s="22"/>
      <c r="G40" s="22"/>
      <c r="H40" s="22"/>
      <c r="I40" s="3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2" s="2" customFormat="1" ht="11.4" customHeight="1">
      <c r="A41" s="10" t="s">
        <v>17</v>
      </c>
      <c r="B41" s="11" t="s">
        <v>117</v>
      </c>
      <c r="C41" s="12">
        <v>91</v>
      </c>
      <c r="D41" s="23"/>
      <c r="E41" s="23"/>
      <c r="F41" s="23"/>
      <c r="G41" s="23"/>
      <c r="H41" s="23"/>
      <c r="I41" s="3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2" ht="11.4" customHeight="1">
      <c r="A42" s="10" t="s">
        <v>18</v>
      </c>
      <c r="B42" s="13"/>
      <c r="C42" s="12">
        <v>92</v>
      </c>
      <c r="D42" s="22"/>
      <c r="E42" s="22"/>
      <c r="F42" s="22"/>
      <c r="G42" s="22"/>
      <c r="H42" s="22"/>
      <c r="I42" s="3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2" ht="11.4" customHeight="1">
      <c r="A43" s="10" t="s">
        <v>19</v>
      </c>
      <c r="B43" s="11" t="s">
        <v>118</v>
      </c>
      <c r="C43" s="10">
        <v>77</v>
      </c>
      <c r="D43" s="22"/>
      <c r="E43" s="22"/>
      <c r="F43" s="22"/>
      <c r="G43" s="22"/>
      <c r="H43" s="22"/>
      <c r="I43" s="3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2" ht="11.4" customHeight="1">
      <c r="A44" s="10" t="s">
        <v>21</v>
      </c>
      <c r="B44" s="11" t="s">
        <v>87</v>
      </c>
      <c r="C44" s="10">
        <v>95</v>
      </c>
      <c r="D44" s="22"/>
      <c r="E44" s="22"/>
      <c r="F44" s="22"/>
      <c r="G44" s="22"/>
      <c r="H44" s="22"/>
      <c r="I44" s="3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2" ht="11.4" customHeight="1">
      <c r="A45" s="10" t="s">
        <v>20</v>
      </c>
      <c r="B45" s="11" t="s">
        <v>87</v>
      </c>
      <c r="C45" s="10">
        <v>98</v>
      </c>
      <c r="D45" s="22"/>
      <c r="E45" s="22"/>
      <c r="F45" s="22"/>
      <c r="G45" s="22"/>
      <c r="H45" s="22"/>
      <c r="I45" s="3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2" s="2" customFormat="1" ht="12" customHeight="1">
      <c r="A46" s="10" t="s">
        <v>22</v>
      </c>
      <c r="B46" s="27" t="s">
        <v>119</v>
      </c>
      <c r="C46" s="10">
        <v>95</v>
      </c>
      <c r="D46" s="23"/>
      <c r="E46" s="23"/>
      <c r="F46" s="23"/>
      <c r="G46" s="23"/>
      <c r="H46" s="23" t="s">
        <v>61</v>
      </c>
      <c r="I46" s="34"/>
      <c r="J46" s="23"/>
      <c r="K46" s="23"/>
      <c r="L46" s="23"/>
      <c r="M46" s="23"/>
      <c r="N46" s="23"/>
      <c r="O46" s="55" t="s">
        <v>62</v>
      </c>
      <c r="P46" s="55"/>
      <c r="Q46" s="55"/>
      <c r="R46" s="55"/>
      <c r="S46" s="23"/>
      <c r="T46" s="23"/>
    </row>
    <row r="47" spans="1:22" ht="11.4" customHeight="1">
      <c r="A47" s="10" t="s">
        <v>23</v>
      </c>
      <c r="B47" s="11" t="s">
        <v>82</v>
      </c>
      <c r="C47" s="10">
        <v>99</v>
      </c>
      <c r="D47" s="22"/>
      <c r="E47" s="22"/>
      <c r="F47" s="22"/>
      <c r="G47" s="22"/>
      <c r="H47" s="22"/>
      <c r="I47" s="3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</sheetData>
  <autoFilter ref="A3:V3" xr:uid="{00000000-0009-0000-0000-000000000000}"/>
  <mergeCells count="3">
    <mergeCell ref="B1:T1"/>
    <mergeCell ref="B2:T2"/>
    <mergeCell ref="O46:R46"/>
  </mergeCells>
  <conditionalFormatting sqref="B24:B36">
    <cfRule type="cellIs" dxfId="97" priority="51" stopIfTrue="1" operator="equal">
      <formula>0</formula>
    </cfRule>
  </conditionalFormatting>
  <conditionalFormatting sqref="B10:B16 B18:B20">
    <cfRule type="cellIs" dxfId="96" priority="50" stopIfTrue="1" operator="equal">
      <formula>0</formula>
    </cfRule>
  </conditionalFormatting>
  <conditionalFormatting sqref="B22">
    <cfRule type="cellIs" dxfId="95" priority="49" stopIfTrue="1" operator="equal">
      <formula>0</formula>
    </cfRule>
  </conditionalFormatting>
  <conditionalFormatting sqref="B4">
    <cfRule type="cellIs" dxfId="94" priority="47" stopIfTrue="1" operator="equal">
      <formula>0</formula>
    </cfRule>
    <cfRule type="cellIs" dxfId="93" priority="48" stopIfTrue="1" operator="equal">
      <formula>0</formula>
    </cfRule>
  </conditionalFormatting>
  <conditionalFormatting sqref="B5">
    <cfRule type="cellIs" dxfId="92" priority="45" stopIfTrue="1" operator="equal">
      <formula>0</formula>
    </cfRule>
    <cfRule type="cellIs" dxfId="91" priority="46" stopIfTrue="1" operator="equal">
      <formula>0</formula>
    </cfRule>
  </conditionalFormatting>
  <conditionalFormatting sqref="B6">
    <cfRule type="cellIs" dxfId="90" priority="43" stopIfTrue="1" operator="equal">
      <formula>0</formula>
    </cfRule>
    <cfRule type="cellIs" dxfId="89" priority="44" stopIfTrue="1" operator="equal">
      <formula>0</formula>
    </cfRule>
  </conditionalFormatting>
  <conditionalFormatting sqref="B7">
    <cfRule type="cellIs" dxfId="88" priority="41" stopIfTrue="1" operator="equal">
      <formula>0</formula>
    </cfRule>
    <cfRule type="cellIs" dxfId="87" priority="42" stopIfTrue="1" operator="equal">
      <formula>0</formula>
    </cfRule>
  </conditionalFormatting>
  <conditionalFormatting sqref="B8">
    <cfRule type="cellIs" dxfId="86" priority="39" stopIfTrue="1" operator="equal">
      <formula>0</formula>
    </cfRule>
    <cfRule type="cellIs" dxfId="85" priority="40" stopIfTrue="1" operator="equal">
      <formula>0</formula>
    </cfRule>
  </conditionalFormatting>
  <conditionalFormatting sqref="B9">
    <cfRule type="cellIs" dxfId="84" priority="37" stopIfTrue="1" operator="equal">
      <formula>0</formula>
    </cfRule>
    <cfRule type="cellIs" dxfId="83" priority="38" stopIfTrue="1" operator="equal">
      <formula>0</formula>
    </cfRule>
  </conditionalFormatting>
  <conditionalFormatting sqref="B23">
    <cfRule type="cellIs" dxfId="82" priority="35" stopIfTrue="1" operator="equal">
      <formula>0</formula>
    </cfRule>
    <cfRule type="cellIs" dxfId="81" priority="36" stopIfTrue="1" operator="equal">
      <formula>0</formula>
    </cfRule>
  </conditionalFormatting>
  <conditionalFormatting sqref="B10:B16 B18:B20">
    <cfRule type="cellIs" dxfId="80" priority="34" stopIfTrue="1" operator="equal">
      <formula>0</formula>
    </cfRule>
  </conditionalFormatting>
  <conditionalFormatting sqref="B10:B16 B18:B20">
    <cfRule type="cellIs" dxfId="79" priority="33" stopIfTrue="1" operator="equal">
      <formula>0</formula>
    </cfRule>
  </conditionalFormatting>
  <conditionalFormatting sqref="B4">
    <cfRule type="cellIs" dxfId="78" priority="31" stopIfTrue="1" operator="equal">
      <formula>0</formula>
    </cfRule>
    <cfRule type="cellIs" dxfId="77" priority="32" stopIfTrue="1" operator="equal">
      <formula>0</formula>
    </cfRule>
  </conditionalFormatting>
  <conditionalFormatting sqref="B6">
    <cfRule type="cellIs" dxfId="76" priority="29" stopIfTrue="1" operator="equal">
      <formula>0</formula>
    </cfRule>
    <cfRule type="cellIs" dxfId="75" priority="30" stopIfTrue="1" operator="equal">
      <formula>0</formula>
    </cfRule>
  </conditionalFormatting>
  <conditionalFormatting sqref="B7">
    <cfRule type="cellIs" dxfId="74" priority="27" stopIfTrue="1" operator="equal">
      <formula>0</formula>
    </cfRule>
    <cfRule type="cellIs" dxfId="73" priority="28" stopIfTrue="1" operator="equal">
      <formula>0</formula>
    </cfRule>
  </conditionalFormatting>
  <conditionalFormatting sqref="B8">
    <cfRule type="cellIs" dxfId="72" priority="25" stopIfTrue="1" operator="equal">
      <formula>0</formula>
    </cfRule>
    <cfRule type="cellIs" dxfId="71" priority="26" stopIfTrue="1" operator="equal">
      <formula>0</formula>
    </cfRule>
  </conditionalFormatting>
  <conditionalFormatting sqref="B9">
    <cfRule type="cellIs" dxfId="70" priority="23" stopIfTrue="1" operator="equal">
      <formula>0</formula>
    </cfRule>
    <cfRule type="cellIs" dxfId="69" priority="24" stopIfTrue="1" operator="equal">
      <formula>0</formula>
    </cfRule>
  </conditionalFormatting>
  <conditionalFormatting sqref="B23">
    <cfRule type="cellIs" dxfId="68" priority="21" stopIfTrue="1" operator="equal">
      <formula>0</formula>
    </cfRule>
    <cfRule type="cellIs" dxfId="67" priority="22" stopIfTrue="1" operator="equal">
      <formula>0</formula>
    </cfRule>
  </conditionalFormatting>
  <conditionalFormatting sqref="B10:B16 B18:B20">
    <cfRule type="cellIs" dxfId="66" priority="20" stopIfTrue="1" operator="equal">
      <formula>0</formula>
    </cfRule>
  </conditionalFormatting>
  <conditionalFormatting sqref="B17">
    <cfRule type="cellIs" dxfId="65" priority="19" stopIfTrue="1" operator="equal">
      <formula>0</formula>
    </cfRule>
  </conditionalFormatting>
  <conditionalFormatting sqref="B17">
    <cfRule type="cellIs" dxfId="64" priority="18" stopIfTrue="1" operator="equal">
      <formula>0</formula>
    </cfRule>
  </conditionalFormatting>
  <conditionalFormatting sqref="B17">
    <cfRule type="cellIs" dxfId="63" priority="17" stopIfTrue="1" operator="equal">
      <formula>0</formula>
    </cfRule>
  </conditionalFormatting>
  <conditionalFormatting sqref="B17">
    <cfRule type="cellIs" dxfId="62" priority="16" stopIfTrue="1" operator="equal">
      <formula>0</formula>
    </cfRule>
  </conditionalFormatting>
  <conditionalFormatting sqref="B21">
    <cfRule type="cellIs" dxfId="61" priority="14" stopIfTrue="1" operator="equal">
      <formula>0</formula>
    </cfRule>
    <cfRule type="cellIs" dxfId="60" priority="15" stopIfTrue="1" operator="equal">
      <formula>0</formula>
    </cfRule>
  </conditionalFormatting>
  <conditionalFormatting sqref="B21">
    <cfRule type="cellIs" dxfId="59" priority="12" stopIfTrue="1" operator="equal">
      <formula>0</formula>
    </cfRule>
    <cfRule type="cellIs" dxfId="58" priority="13" stopIfTrue="1" operator="equal">
      <formula>0</formula>
    </cfRule>
  </conditionalFormatting>
  <conditionalFormatting sqref="B22">
    <cfRule type="cellIs" dxfId="57" priority="11" stopIfTrue="1" operator="equal">
      <formula>0</formula>
    </cfRule>
  </conditionalFormatting>
  <conditionalFormatting sqref="B22">
    <cfRule type="cellIs" dxfId="56" priority="10" stopIfTrue="1" operator="equal">
      <formula>0</formula>
    </cfRule>
  </conditionalFormatting>
  <conditionalFormatting sqref="B22">
    <cfRule type="cellIs" dxfId="55" priority="9" stopIfTrue="1" operator="equal">
      <formula>0</formula>
    </cfRule>
  </conditionalFormatting>
  <conditionalFormatting sqref="B46">
    <cfRule type="cellIs" dxfId="54" priority="8" stopIfTrue="1" operator="equal">
      <formula>0</formula>
    </cfRule>
  </conditionalFormatting>
  <conditionalFormatting sqref="B46">
    <cfRule type="cellIs" dxfId="53" priority="7" stopIfTrue="1" operator="equal">
      <formula>0</formula>
    </cfRule>
  </conditionalFormatting>
  <conditionalFormatting sqref="B46">
    <cfRule type="cellIs" dxfId="52" priority="6" stopIfTrue="1" operator="equal">
      <formula>0</formula>
    </cfRule>
  </conditionalFormatting>
  <conditionalFormatting sqref="B46">
    <cfRule type="cellIs" dxfId="51" priority="5" stopIfTrue="1" operator="equal">
      <formula>0</formula>
    </cfRule>
  </conditionalFormatting>
  <conditionalFormatting sqref="B42">
    <cfRule type="cellIs" dxfId="50" priority="1" stopIfTrue="1" operator="equal">
      <formula>0</formula>
    </cfRule>
  </conditionalFormatting>
  <conditionalFormatting sqref="B42">
    <cfRule type="cellIs" dxfId="49" priority="4" stopIfTrue="1" operator="equal">
      <formula>0</formula>
    </cfRule>
  </conditionalFormatting>
  <conditionalFormatting sqref="B42">
    <cfRule type="cellIs" dxfId="48" priority="3" stopIfTrue="1" operator="equal">
      <formula>0</formula>
    </cfRule>
  </conditionalFormatting>
  <conditionalFormatting sqref="B42">
    <cfRule type="cellIs" dxfId="47" priority="2" stopIfTrue="1" operator="equal">
      <formula>0</formula>
    </cfRule>
  </conditionalFormatting>
  <dataValidations count="1">
    <dataValidation allowBlank="1" showInputMessage="1" showErrorMessage="1" promptTitle="Dont use copy or paste" prompt="use 123 option" sqref="B4:B36 B46 B42" xr:uid="{00000000-0002-0000-0000-000000000000}"/>
  </dataValidations>
  <pageMargins left="0.11811023622047245" right="0.11811023622047245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"/>
  <sheetViews>
    <sheetView workbookViewId="0">
      <selection activeCell="S11" sqref="S11"/>
    </sheetView>
  </sheetViews>
  <sheetFormatPr defaultRowHeight="14.4"/>
  <cols>
    <col min="1" max="1" width="11.109375" customWidth="1"/>
    <col min="2" max="12" width="6.77734375" customWidth="1"/>
    <col min="13" max="13" width="5" customWidth="1"/>
    <col min="14" max="14" width="5.88671875" customWidth="1"/>
    <col min="15" max="15" width="5.6640625" customWidth="1"/>
    <col min="16" max="16" width="6" customWidth="1"/>
  </cols>
  <sheetData>
    <row r="1" spans="1:20" ht="28.8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4"/>
      <c r="R1" s="44"/>
      <c r="S1" s="44"/>
      <c r="T1" s="44"/>
    </row>
    <row r="2" spans="1:20" ht="15.6">
      <c r="A2" s="54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5"/>
      <c r="R2" s="45"/>
      <c r="S2" s="45"/>
      <c r="T2" s="45"/>
    </row>
    <row r="4" spans="1:20">
      <c r="J4" s="57" t="s">
        <v>80</v>
      </c>
      <c r="K4" s="57"/>
      <c r="L4" s="57"/>
    </row>
    <row r="5" spans="1:20" ht="28.8">
      <c r="A5" s="41" t="s">
        <v>73</v>
      </c>
      <c r="B5" s="56" t="s">
        <v>74</v>
      </c>
      <c r="C5" s="56"/>
      <c r="D5" s="56"/>
      <c r="E5" s="56" t="s">
        <v>68</v>
      </c>
      <c r="F5" s="56"/>
      <c r="G5" s="56"/>
      <c r="H5" s="56" t="s">
        <v>69</v>
      </c>
      <c r="I5" s="56"/>
      <c r="J5" s="56"/>
      <c r="K5" s="56" t="s">
        <v>67</v>
      </c>
      <c r="L5" s="56"/>
      <c r="M5" s="56"/>
      <c r="N5" s="56" t="s">
        <v>3</v>
      </c>
      <c r="O5" s="56"/>
      <c r="P5" s="56"/>
    </row>
    <row r="6" spans="1:20">
      <c r="A6" s="24"/>
      <c r="B6" s="24" t="s">
        <v>65</v>
      </c>
      <c r="C6" s="24" t="s">
        <v>70</v>
      </c>
      <c r="D6" s="24" t="s">
        <v>120</v>
      </c>
      <c r="E6" s="24" t="s">
        <v>65</v>
      </c>
      <c r="F6" s="24" t="s">
        <v>70</v>
      </c>
      <c r="G6" s="24" t="s">
        <v>120</v>
      </c>
      <c r="H6" s="24" t="s">
        <v>65</v>
      </c>
      <c r="I6" s="24" t="s">
        <v>70</v>
      </c>
      <c r="J6" s="24" t="s">
        <v>120</v>
      </c>
      <c r="K6" s="24" t="s">
        <v>65</v>
      </c>
      <c r="L6" s="24" t="s">
        <v>70</v>
      </c>
      <c r="M6" s="24" t="s">
        <v>120</v>
      </c>
      <c r="N6" s="24" t="s">
        <v>65</v>
      </c>
      <c r="O6" s="24" t="s">
        <v>70</v>
      </c>
      <c r="P6" s="24" t="s">
        <v>120</v>
      </c>
    </row>
    <row r="7" spans="1:20">
      <c r="A7" s="24" t="s">
        <v>25</v>
      </c>
      <c r="B7" s="43">
        <v>4</v>
      </c>
      <c r="C7" s="43">
        <v>2</v>
      </c>
      <c r="D7" s="43">
        <v>0</v>
      </c>
      <c r="E7" s="43">
        <v>1</v>
      </c>
      <c r="F7" s="43">
        <v>3</v>
      </c>
      <c r="G7" s="43">
        <v>0</v>
      </c>
      <c r="H7" s="43">
        <v>1</v>
      </c>
      <c r="I7" s="43">
        <v>0</v>
      </c>
      <c r="J7" s="43">
        <v>0</v>
      </c>
      <c r="K7" s="43">
        <v>16</v>
      </c>
      <c r="L7" s="43">
        <v>6</v>
      </c>
      <c r="M7" s="43">
        <v>0</v>
      </c>
      <c r="N7" s="43">
        <v>22</v>
      </c>
      <c r="O7" s="43">
        <v>11</v>
      </c>
      <c r="P7" s="43">
        <v>0</v>
      </c>
    </row>
    <row r="8" spans="1:20">
      <c r="A8" s="24" t="s">
        <v>26</v>
      </c>
      <c r="B8" s="43">
        <v>4</v>
      </c>
      <c r="C8" s="43">
        <v>2</v>
      </c>
      <c r="D8" s="43">
        <v>0</v>
      </c>
      <c r="E8" s="43">
        <v>1</v>
      </c>
      <c r="F8" s="43">
        <v>3</v>
      </c>
      <c r="G8" s="43">
        <v>0</v>
      </c>
      <c r="H8" s="43">
        <v>1</v>
      </c>
      <c r="I8" s="43">
        <v>0</v>
      </c>
      <c r="J8" s="43">
        <v>0</v>
      </c>
      <c r="K8" s="43">
        <v>16</v>
      </c>
      <c r="L8" s="43">
        <v>6</v>
      </c>
      <c r="M8" s="43">
        <v>0</v>
      </c>
      <c r="N8" s="43">
        <v>22</v>
      </c>
      <c r="O8" s="43">
        <v>11</v>
      </c>
      <c r="P8" s="43">
        <v>0</v>
      </c>
    </row>
    <row r="11" spans="1:20" ht="28.8">
      <c r="A11" s="41" t="s">
        <v>75</v>
      </c>
      <c r="B11" s="56" t="s">
        <v>74</v>
      </c>
      <c r="C11" s="56"/>
      <c r="D11" s="56"/>
      <c r="E11" s="56" t="s">
        <v>68</v>
      </c>
      <c r="F11" s="56"/>
      <c r="G11" s="56"/>
      <c r="H11" s="56" t="s">
        <v>69</v>
      </c>
      <c r="I11" s="56"/>
      <c r="J11" s="56"/>
      <c r="K11" s="56" t="s">
        <v>67</v>
      </c>
      <c r="L11" s="56"/>
      <c r="M11" s="56"/>
      <c r="N11" s="56" t="s">
        <v>3</v>
      </c>
      <c r="O11" s="56"/>
      <c r="P11" s="56"/>
    </row>
    <row r="12" spans="1:20">
      <c r="A12" s="24"/>
      <c r="B12" s="24" t="s">
        <v>65</v>
      </c>
      <c r="C12" s="24" t="s">
        <v>70</v>
      </c>
      <c r="D12" s="24" t="s">
        <v>120</v>
      </c>
      <c r="E12" s="24" t="s">
        <v>65</v>
      </c>
      <c r="F12" s="24" t="s">
        <v>70</v>
      </c>
      <c r="G12" s="24" t="s">
        <v>120</v>
      </c>
      <c r="H12" s="24" t="s">
        <v>65</v>
      </c>
      <c r="I12" s="24" t="s">
        <v>70</v>
      </c>
      <c r="J12" s="24" t="s">
        <v>120</v>
      </c>
      <c r="K12" s="24" t="s">
        <v>65</v>
      </c>
      <c r="L12" s="24" t="s">
        <v>70</v>
      </c>
      <c r="M12" s="24" t="s">
        <v>120</v>
      </c>
      <c r="N12" s="24" t="s">
        <v>65</v>
      </c>
      <c r="O12" s="24" t="s">
        <v>70</v>
      </c>
      <c r="P12" s="24" t="s">
        <v>120</v>
      </c>
    </row>
    <row r="13" spans="1:20">
      <c r="A13" s="24" t="s">
        <v>76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20">
      <c r="A14" s="24" t="s">
        <v>77</v>
      </c>
      <c r="B14" s="24">
        <v>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4</v>
      </c>
      <c r="L14" s="24">
        <v>1</v>
      </c>
      <c r="M14" s="24">
        <v>0</v>
      </c>
      <c r="N14" s="24">
        <v>5</v>
      </c>
      <c r="O14" s="24">
        <v>1</v>
      </c>
      <c r="P14" s="24">
        <v>0</v>
      </c>
    </row>
    <row r="15" spans="1:20">
      <c r="A15" s="24" t="s">
        <v>78</v>
      </c>
      <c r="B15" s="43">
        <v>3</v>
      </c>
      <c r="C15" s="43">
        <v>2</v>
      </c>
      <c r="D15" s="24">
        <v>0</v>
      </c>
      <c r="E15" s="43">
        <v>0</v>
      </c>
      <c r="F15" s="43">
        <v>3</v>
      </c>
      <c r="G15" s="24">
        <v>0</v>
      </c>
      <c r="H15" s="43">
        <v>1</v>
      </c>
      <c r="I15" s="43">
        <v>0</v>
      </c>
      <c r="J15" s="43">
        <v>0</v>
      </c>
      <c r="K15" s="43">
        <v>9</v>
      </c>
      <c r="L15" s="43">
        <v>3</v>
      </c>
      <c r="M15" s="24">
        <v>0</v>
      </c>
      <c r="N15" s="43">
        <v>13</v>
      </c>
      <c r="O15" s="43">
        <v>8</v>
      </c>
      <c r="P15" s="24">
        <v>0</v>
      </c>
    </row>
    <row r="16" spans="1:20">
      <c r="A16" s="42" t="s">
        <v>79</v>
      </c>
      <c r="B16" s="43">
        <v>0</v>
      </c>
      <c r="C16" s="43">
        <v>0</v>
      </c>
      <c r="D16" s="24">
        <v>0</v>
      </c>
      <c r="E16" s="43">
        <v>1</v>
      </c>
      <c r="F16" s="43">
        <v>0</v>
      </c>
      <c r="G16" s="24">
        <v>0</v>
      </c>
      <c r="H16" s="43">
        <v>0</v>
      </c>
      <c r="I16" s="43">
        <v>0</v>
      </c>
      <c r="J16" s="43">
        <v>0</v>
      </c>
      <c r="K16" s="43">
        <v>3</v>
      </c>
      <c r="L16" s="43">
        <v>2</v>
      </c>
      <c r="M16" s="24">
        <v>0</v>
      </c>
      <c r="N16" s="43">
        <v>4</v>
      </c>
      <c r="O16" s="43">
        <v>2</v>
      </c>
      <c r="P16" s="24">
        <v>0</v>
      </c>
    </row>
  </sheetData>
  <mergeCells count="13">
    <mergeCell ref="N5:P5"/>
    <mergeCell ref="A1:P1"/>
    <mergeCell ref="A2:P2"/>
    <mergeCell ref="J4:L4"/>
    <mergeCell ref="B5:D5"/>
    <mergeCell ref="E5:G5"/>
    <mergeCell ref="H5:J5"/>
    <mergeCell ref="K5:M5"/>
    <mergeCell ref="B11:D11"/>
    <mergeCell ref="E11:G11"/>
    <mergeCell ref="H11:J11"/>
    <mergeCell ref="K11:M11"/>
    <mergeCell ref="N11:P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"/>
  <sheetViews>
    <sheetView tabSelected="1" workbookViewId="0">
      <selection activeCell="AC5" sqref="AC5"/>
    </sheetView>
  </sheetViews>
  <sheetFormatPr defaultRowHeight="14.4"/>
  <cols>
    <col min="1" max="1" width="6.6640625" customWidth="1"/>
    <col min="2" max="2" width="7.88671875" customWidth="1"/>
    <col min="3" max="3" width="15.88671875" customWidth="1"/>
    <col min="4" max="4" width="6.44140625" customWidth="1"/>
    <col min="5" max="12" width="4.6640625" customWidth="1"/>
    <col min="13" max="15" width="4" customWidth="1"/>
    <col min="16" max="16" width="4.44140625" customWidth="1"/>
    <col min="17" max="21" width="3.88671875" customWidth="1"/>
    <col min="22" max="22" width="7.109375" customWidth="1"/>
    <col min="23" max="23" width="6.44140625" customWidth="1"/>
    <col min="24" max="24" width="4.88671875" customWidth="1"/>
    <col min="25" max="25" width="7" customWidth="1"/>
  </cols>
  <sheetData>
    <row r="1" spans="1:25" ht="28.8">
      <c r="B1" s="53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5" ht="15.6">
      <c r="B2" s="54" t="s">
        <v>113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5" ht="32.25" customHeight="1">
      <c r="A3" s="58" t="s">
        <v>24</v>
      </c>
      <c r="B3" s="58"/>
      <c r="C3" s="58"/>
    </row>
    <row r="4" spans="1:25" ht="15" thickBot="1">
      <c r="A4" s="3"/>
    </row>
    <row r="5" spans="1:25" ht="35.25" customHeight="1" thickBot="1">
      <c r="A5" s="4" t="s">
        <v>25</v>
      </c>
      <c r="B5" s="4" t="s">
        <v>26</v>
      </c>
      <c r="C5" s="4" t="s">
        <v>58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34</v>
      </c>
      <c r="L5" s="4" t="s">
        <v>35</v>
      </c>
      <c r="M5" s="4" t="s">
        <v>6</v>
      </c>
      <c r="N5" s="4" t="s">
        <v>8</v>
      </c>
      <c r="O5" s="4" t="s">
        <v>11</v>
      </c>
      <c r="P5" s="4" t="s">
        <v>9</v>
      </c>
      <c r="Q5" s="4" t="s">
        <v>10</v>
      </c>
      <c r="R5" s="4" t="s">
        <v>12</v>
      </c>
      <c r="S5" s="4" t="s">
        <v>13</v>
      </c>
      <c r="T5" s="4" t="s">
        <v>14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</row>
    <row r="6" spans="1:25" ht="15" thickBot="1">
      <c r="A6" s="5">
        <v>33</v>
      </c>
      <c r="B6" s="5">
        <v>33</v>
      </c>
      <c r="C6" s="9" t="s">
        <v>71</v>
      </c>
      <c r="D6" s="5">
        <v>0</v>
      </c>
      <c r="E6" s="5">
        <v>0</v>
      </c>
      <c r="F6" s="5">
        <v>100</v>
      </c>
      <c r="G6" s="5">
        <v>0</v>
      </c>
      <c r="H6" s="5">
        <v>0</v>
      </c>
      <c r="I6" s="5">
        <v>6</v>
      </c>
      <c r="J6" s="5">
        <v>20</v>
      </c>
      <c r="K6" s="5">
        <v>5</v>
      </c>
      <c r="L6" s="5">
        <v>2</v>
      </c>
      <c r="M6" s="36">
        <v>18</v>
      </c>
      <c r="N6" s="36">
        <v>21</v>
      </c>
      <c r="O6" s="36">
        <v>25</v>
      </c>
      <c r="P6" s="36">
        <v>24</v>
      </c>
      <c r="Q6" s="36">
        <v>22</v>
      </c>
      <c r="R6" s="36">
        <v>22</v>
      </c>
      <c r="S6" s="36">
        <v>21</v>
      </c>
      <c r="T6" s="36">
        <v>12</v>
      </c>
      <c r="U6" s="36">
        <v>0</v>
      </c>
      <c r="V6" s="4">
        <f>M6+N6+O6+P6+Q6+R6+S6+T6+U6</f>
        <v>165</v>
      </c>
      <c r="W6" s="4">
        <v>769</v>
      </c>
      <c r="X6" s="37">
        <f>W6/165*12.5</f>
        <v>58.257575757575751</v>
      </c>
      <c r="Y6" s="4">
        <v>352</v>
      </c>
    </row>
    <row r="7" spans="1:25">
      <c r="A7" s="3"/>
    </row>
    <row r="8" spans="1:25" ht="48" customHeight="1">
      <c r="A8" s="58" t="s">
        <v>41</v>
      </c>
      <c r="B8" s="58"/>
      <c r="C8" s="58"/>
    </row>
    <row r="9" spans="1:25">
      <c r="A9" s="3"/>
    </row>
    <row r="10" spans="1:25" ht="33.75" customHeight="1">
      <c r="A10" s="6" t="s">
        <v>42</v>
      </c>
      <c r="B10" s="6" t="s">
        <v>43</v>
      </c>
      <c r="C10" s="6" t="s">
        <v>51</v>
      </c>
      <c r="D10" s="6" t="s">
        <v>25</v>
      </c>
      <c r="E10" s="6" t="s">
        <v>26</v>
      </c>
      <c r="F10" s="6" t="s">
        <v>4</v>
      </c>
      <c r="G10" s="6" t="s">
        <v>6</v>
      </c>
      <c r="H10" s="6" t="s">
        <v>8</v>
      </c>
      <c r="I10" s="6" t="s">
        <v>11</v>
      </c>
      <c r="J10" s="6" t="s">
        <v>9</v>
      </c>
      <c r="K10" s="6" t="s">
        <v>10</v>
      </c>
      <c r="L10" s="6" t="s">
        <v>12</v>
      </c>
      <c r="M10" s="6" t="s">
        <v>13</v>
      </c>
      <c r="N10" s="6" t="s">
        <v>14</v>
      </c>
      <c r="O10" s="6" t="s">
        <v>36</v>
      </c>
      <c r="P10" s="6" t="s">
        <v>44</v>
      </c>
      <c r="Q10" s="6" t="s">
        <v>45</v>
      </c>
      <c r="R10" s="6" t="s">
        <v>46</v>
      </c>
      <c r="S10" s="6" t="s">
        <v>47</v>
      </c>
      <c r="T10" s="6" t="s">
        <v>48</v>
      </c>
      <c r="U10" s="6" t="s">
        <v>35</v>
      </c>
      <c r="V10" s="6" t="s">
        <v>38</v>
      </c>
      <c r="W10" s="6" t="s">
        <v>39</v>
      </c>
      <c r="X10" s="6" t="s">
        <v>40</v>
      </c>
    </row>
    <row r="11" spans="1:25" ht="24.6">
      <c r="A11" s="7">
        <v>301</v>
      </c>
      <c r="B11" s="7" t="s">
        <v>49</v>
      </c>
      <c r="C11" s="7" t="s">
        <v>72</v>
      </c>
      <c r="D11" s="7">
        <v>33</v>
      </c>
      <c r="E11" s="7">
        <v>33</v>
      </c>
      <c r="F11" s="7">
        <v>100</v>
      </c>
      <c r="G11" s="7">
        <v>2</v>
      </c>
      <c r="H11" s="7">
        <v>3</v>
      </c>
      <c r="I11" s="7">
        <v>8</v>
      </c>
      <c r="J11" s="7">
        <v>4</v>
      </c>
      <c r="K11" s="7">
        <v>5</v>
      </c>
      <c r="L11" s="7">
        <v>3</v>
      </c>
      <c r="M11" s="7">
        <v>7</v>
      </c>
      <c r="N11" s="7">
        <v>1</v>
      </c>
      <c r="O11" s="7">
        <v>0</v>
      </c>
      <c r="P11" s="7">
        <v>0</v>
      </c>
      <c r="Q11" s="7">
        <v>0</v>
      </c>
      <c r="R11" s="7">
        <v>6</v>
      </c>
      <c r="S11" s="7">
        <v>10</v>
      </c>
      <c r="T11" s="7">
        <v>12</v>
      </c>
      <c r="U11" s="7">
        <v>5</v>
      </c>
      <c r="V11" s="7">
        <v>149</v>
      </c>
      <c r="W11" s="38">
        <f>V11/33*12.5</f>
        <v>56.439393939393945</v>
      </c>
      <c r="X11" s="39">
        <v>73.5</v>
      </c>
    </row>
    <row r="12" spans="1:25" ht="15.75" customHeight="1">
      <c r="A12" s="7">
        <v>302</v>
      </c>
      <c r="B12" s="7" t="s">
        <v>18</v>
      </c>
      <c r="C12" s="7" t="s">
        <v>52</v>
      </c>
      <c r="D12" s="7">
        <v>27</v>
      </c>
      <c r="E12" s="7">
        <v>27</v>
      </c>
      <c r="F12" s="7">
        <v>100</v>
      </c>
      <c r="G12" s="7">
        <v>3</v>
      </c>
      <c r="H12" s="7">
        <v>8</v>
      </c>
      <c r="I12" s="7">
        <v>2</v>
      </c>
      <c r="J12" s="7">
        <v>7</v>
      </c>
      <c r="K12" s="7">
        <v>5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8</v>
      </c>
      <c r="T12" s="7">
        <v>17</v>
      </c>
      <c r="U12" s="7">
        <v>2</v>
      </c>
      <c r="V12" s="7">
        <v>152</v>
      </c>
      <c r="W12" s="38">
        <f>V12/27*12.5</f>
        <v>70.370370370370367</v>
      </c>
      <c r="X12" s="39">
        <v>79.099999999999994</v>
      </c>
    </row>
    <row r="13" spans="1:25" ht="15.75" customHeight="1">
      <c r="A13" s="7">
        <v>41</v>
      </c>
      <c r="B13" s="7" t="s">
        <v>19</v>
      </c>
      <c r="C13" s="7" t="s">
        <v>53</v>
      </c>
      <c r="D13" s="7">
        <v>21</v>
      </c>
      <c r="E13" s="7">
        <v>21</v>
      </c>
      <c r="F13" s="7">
        <v>100</v>
      </c>
      <c r="G13" s="7">
        <v>0</v>
      </c>
      <c r="H13" s="7">
        <v>1</v>
      </c>
      <c r="I13" s="7">
        <v>3</v>
      </c>
      <c r="J13" s="7">
        <v>1</v>
      </c>
      <c r="K13" s="7">
        <v>2</v>
      </c>
      <c r="L13" s="7">
        <v>5</v>
      </c>
      <c r="M13" s="7">
        <v>2</v>
      </c>
      <c r="N13" s="7">
        <v>7</v>
      </c>
      <c r="O13" s="7">
        <v>0</v>
      </c>
      <c r="P13" s="7">
        <v>0</v>
      </c>
      <c r="Q13" s="7">
        <v>1</v>
      </c>
      <c r="R13" s="7">
        <v>15</v>
      </c>
      <c r="S13" s="7">
        <v>4</v>
      </c>
      <c r="T13" s="7">
        <v>1</v>
      </c>
      <c r="U13" s="7">
        <v>0</v>
      </c>
      <c r="V13" s="7">
        <v>64</v>
      </c>
      <c r="W13" s="38">
        <f>V13/21*12.5</f>
        <v>38.095238095238095</v>
      </c>
      <c r="X13" s="39">
        <v>60.1</v>
      </c>
    </row>
    <row r="14" spans="1:25" ht="15.75" customHeight="1">
      <c r="A14" s="7">
        <v>42</v>
      </c>
      <c r="B14" s="7" t="s">
        <v>21</v>
      </c>
      <c r="C14" s="7" t="s">
        <v>54</v>
      </c>
      <c r="D14" s="7">
        <v>33</v>
      </c>
      <c r="E14" s="7">
        <v>33</v>
      </c>
      <c r="F14" s="7">
        <v>100</v>
      </c>
      <c r="G14" s="7">
        <v>2</v>
      </c>
      <c r="H14" s="7">
        <v>4</v>
      </c>
      <c r="I14" s="7">
        <v>7</v>
      </c>
      <c r="J14" s="7">
        <v>6</v>
      </c>
      <c r="K14" s="7">
        <v>2</v>
      </c>
      <c r="L14" s="7">
        <v>4</v>
      </c>
      <c r="M14" s="7">
        <v>8</v>
      </c>
      <c r="N14" s="7">
        <v>0</v>
      </c>
      <c r="O14" s="7">
        <v>0</v>
      </c>
      <c r="P14" s="7">
        <v>0</v>
      </c>
      <c r="Q14" s="7">
        <v>0</v>
      </c>
      <c r="R14" s="7">
        <v>10</v>
      </c>
      <c r="S14" s="7">
        <v>16</v>
      </c>
      <c r="T14" s="7">
        <v>5</v>
      </c>
      <c r="U14" s="7">
        <v>2</v>
      </c>
      <c r="V14" s="7">
        <v>152</v>
      </c>
      <c r="W14" s="38">
        <f>V14/33*12.5</f>
        <v>57.575757575757578</v>
      </c>
      <c r="X14" s="39">
        <v>66.400000000000006</v>
      </c>
    </row>
    <row r="15" spans="1:25" ht="15.75" customHeight="1">
      <c r="A15" s="7">
        <v>43</v>
      </c>
      <c r="B15" s="7" t="s">
        <v>20</v>
      </c>
      <c r="C15" s="7" t="s">
        <v>55</v>
      </c>
      <c r="D15" s="7">
        <v>33</v>
      </c>
      <c r="E15" s="7">
        <v>33</v>
      </c>
      <c r="F15" s="7">
        <v>100</v>
      </c>
      <c r="G15" s="7">
        <v>4</v>
      </c>
      <c r="H15" s="7">
        <v>4</v>
      </c>
      <c r="I15" s="7">
        <v>4</v>
      </c>
      <c r="J15" s="7">
        <v>3</v>
      </c>
      <c r="K15" s="7">
        <v>7</v>
      </c>
      <c r="L15" s="7">
        <v>7</v>
      </c>
      <c r="M15" s="7">
        <v>2</v>
      </c>
      <c r="N15" s="7">
        <v>2</v>
      </c>
      <c r="O15" s="7">
        <v>0</v>
      </c>
      <c r="P15" s="7">
        <v>0</v>
      </c>
      <c r="Q15" s="7">
        <v>0</v>
      </c>
      <c r="R15" s="7">
        <v>8</v>
      </c>
      <c r="S15" s="7">
        <v>14</v>
      </c>
      <c r="T15" s="7">
        <v>7</v>
      </c>
      <c r="U15" s="7">
        <v>4</v>
      </c>
      <c r="V15" s="7">
        <v>154</v>
      </c>
      <c r="W15" s="38">
        <f>V15/33*12.5</f>
        <v>58.333333333333336</v>
      </c>
      <c r="X15" s="39">
        <v>70</v>
      </c>
    </row>
    <row r="16" spans="1:25" ht="15.75" customHeight="1">
      <c r="A16" s="7">
        <v>44</v>
      </c>
      <c r="B16" s="7" t="s">
        <v>22</v>
      </c>
      <c r="C16" s="7" t="s">
        <v>56</v>
      </c>
      <c r="D16" s="7">
        <v>12</v>
      </c>
      <c r="E16" s="7">
        <v>12</v>
      </c>
      <c r="F16" s="7">
        <v>100</v>
      </c>
      <c r="G16" s="7">
        <v>3</v>
      </c>
      <c r="H16" s="7">
        <v>1</v>
      </c>
      <c r="I16" s="7">
        <v>1</v>
      </c>
      <c r="J16" s="7">
        <v>2</v>
      </c>
      <c r="K16" s="7">
        <v>1</v>
      </c>
      <c r="L16" s="7">
        <v>1</v>
      </c>
      <c r="M16" s="7">
        <v>1</v>
      </c>
      <c r="N16" s="7">
        <v>2</v>
      </c>
      <c r="O16" s="7">
        <v>0</v>
      </c>
      <c r="P16" s="7">
        <v>0</v>
      </c>
      <c r="Q16" s="7">
        <v>0</v>
      </c>
      <c r="R16" s="7">
        <v>3</v>
      </c>
      <c r="S16" s="7">
        <v>5</v>
      </c>
      <c r="T16" s="7">
        <v>0</v>
      </c>
      <c r="U16" s="7">
        <v>4</v>
      </c>
      <c r="V16" s="7">
        <v>58</v>
      </c>
      <c r="W16" s="38">
        <f>V16/12*12.5</f>
        <v>60.416666666666664</v>
      </c>
      <c r="X16" s="39">
        <v>72.3</v>
      </c>
    </row>
    <row r="17" spans="1:24" ht="15.75" customHeight="1">
      <c r="A17" s="7">
        <v>83</v>
      </c>
      <c r="B17" s="7" t="s">
        <v>50</v>
      </c>
      <c r="C17" s="7" t="s">
        <v>57</v>
      </c>
      <c r="D17" s="7">
        <v>6</v>
      </c>
      <c r="E17" s="7">
        <v>6</v>
      </c>
      <c r="F17" s="7">
        <v>100</v>
      </c>
      <c r="G17" s="8">
        <v>4</v>
      </c>
      <c r="H17" s="8">
        <v>0</v>
      </c>
      <c r="I17" s="8">
        <v>1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7">
        <v>0</v>
      </c>
      <c r="Q17" s="8">
        <v>0</v>
      </c>
      <c r="R17" s="8">
        <v>0</v>
      </c>
      <c r="S17" s="8">
        <v>0</v>
      </c>
      <c r="T17" s="8">
        <v>2</v>
      </c>
      <c r="U17" s="8">
        <v>4</v>
      </c>
      <c r="V17" s="8">
        <v>43</v>
      </c>
      <c r="W17" s="38">
        <f>V17/6*12.5</f>
        <v>89.583333333333343</v>
      </c>
      <c r="X17" s="46">
        <v>92.5</v>
      </c>
    </row>
    <row r="18" spans="1:24">
      <c r="W18" s="15"/>
    </row>
    <row r="21" spans="1:24">
      <c r="C21" t="s">
        <v>61</v>
      </c>
      <c r="M21" s="59" t="s">
        <v>62</v>
      </c>
      <c r="N21" s="59"/>
      <c r="O21" s="59"/>
      <c r="P21" s="59"/>
      <c r="Q21" s="59"/>
      <c r="R21" s="59"/>
    </row>
  </sheetData>
  <mergeCells count="5">
    <mergeCell ref="A3:C3"/>
    <mergeCell ref="A8:C8"/>
    <mergeCell ref="B1:T1"/>
    <mergeCell ref="B2:T2"/>
    <mergeCell ref="M21:R2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19" workbookViewId="0">
      <selection activeCell="X50" sqref="X50"/>
    </sheetView>
  </sheetViews>
  <sheetFormatPr defaultRowHeight="14.4"/>
  <cols>
    <col min="1" max="1" width="8.5546875" customWidth="1"/>
    <col min="2" max="2" width="23" customWidth="1"/>
    <col min="3" max="3" width="5.109375" customWidth="1"/>
    <col min="4" max="4" width="6.33203125" customWidth="1"/>
    <col min="5" max="6" width="5.44140625" customWidth="1"/>
    <col min="7" max="7" width="5.109375" customWidth="1"/>
    <col min="8" max="8" width="6" customWidth="1"/>
    <col min="9" max="9" width="4.6640625" style="35" customWidth="1"/>
    <col min="10" max="10" width="6.33203125" customWidth="1"/>
    <col min="11" max="11" width="5.44140625" customWidth="1"/>
    <col min="12" max="12" width="6.33203125" customWidth="1"/>
    <col min="13" max="13" width="5.33203125" customWidth="1"/>
    <col min="14" max="14" width="6.33203125" customWidth="1"/>
    <col min="15" max="15" width="3.88671875" customWidth="1"/>
    <col min="16" max="16" width="6.33203125" customWidth="1"/>
    <col min="17" max="18" width="5.5546875" customWidth="1"/>
    <col min="19" max="19" width="6.33203125" customWidth="1"/>
    <col min="20" max="20" width="0.33203125" customWidth="1"/>
    <col min="21" max="21" width="4.44140625" customWidth="1"/>
  </cols>
  <sheetData>
    <row r="1" spans="1:21" ht="28.8">
      <c r="B1" s="53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1" ht="15.6">
      <c r="B2" s="54" t="s">
        <v>113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ht="42.6" customHeight="1">
      <c r="A3" s="1" t="s">
        <v>0</v>
      </c>
      <c r="B3" s="1" t="s">
        <v>1</v>
      </c>
      <c r="C3" s="1">
        <v>301</v>
      </c>
      <c r="D3" s="1" t="s">
        <v>2</v>
      </c>
      <c r="E3" s="1">
        <v>302</v>
      </c>
      <c r="F3" s="1" t="s">
        <v>2</v>
      </c>
      <c r="G3" s="1">
        <v>41</v>
      </c>
      <c r="H3" s="1" t="s">
        <v>2</v>
      </c>
      <c r="I3" s="28">
        <v>42</v>
      </c>
      <c r="J3" s="1" t="s">
        <v>2</v>
      </c>
      <c r="K3" s="1">
        <v>43</v>
      </c>
      <c r="L3" s="1" t="s">
        <v>2</v>
      </c>
      <c r="M3" s="1">
        <v>44</v>
      </c>
      <c r="N3" s="1" t="s">
        <v>2</v>
      </c>
      <c r="O3" s="1">
        <v>83</v>
      </c>
      <c r="P3" s="1" t="s">
        <v>2</v>
      </c>
      <c r="Q3" s="1" t="s">
        <v>3</v>
      </c>
      <c r="R3" s="1" t="s">
        <v>4</v>
      </c>
      <c r="S3" s="1" t="s">
        <v>5</v>
      </c>
      <c r="T3" s="1" t="s">
        <v>15</v>
      </c>
      <c r="U3" s="24" t="s">
        <v>114</v>
      </c>
    </row>
    <row r="4" spans="1:21" ht="11.4" customHeight="1">
      <c r="A4" s="16">
        <v>11676221</v>
      </c>
      <c r="B4" s="13" t="s">
        <v>87</v>
      </c>
      <c r="C4" s="16">
        <v>90</v>
      </c>
      <c r="D4" s="16" t="s">
        <v>8</v>
      </c>
      <c r="E4" s="16">
        <v>89</v>
      </c>
      <c r="F4" s="16" t="s">
        <v>6</v>
      </c>
      <c r="G4" s="16"/>
      <c r="H4" s="16"/>
      <c r="I4" s="29">
        <v>95</v>
      </c>
      <c r="J4" s="16" t="s">
        <v>6</v>
      </c>
      <c r="K4" s="16">
        <v>98</v>
      </c>
      <c r="L4" s="16" t="s">
        <v>6</v>
      </c>
      <c r="M4" s="16">
        <v>95</v>
      </c>
      <c r="N4" s="16" t="s">
        <v>6</v>
      </c>
      <c r="O4" s="16"/>
      <c r="P4" s="16"/>
      <c r="Q4" s="16">
        <f t="shared" ref="Q4:Q36" si="0">C4+E4+G4+I4+K4+M4+O4</f>
        <v>467</v>
      </c>
      <c r="R4" s="16">
        <f t="shared" ref="R4:R36" si="1">Q4/5</f>
        <v>93.4</v>
      </c>
      <c r="S4" s="16" t="s">
        <v>7</v>
      </c>
      <c r="T4" s="11"/>
      <c r="U4" s="40">
        <v>1</v>
      </c>
    </row>
    <row r="5" spans="1:21" ht="11.4" customHeight="1">
      <c r="A5" s="16">
        <v>11676220</v>
      </c>
      <c r="B5" s="13" t="s">
        <v>86</v>
      </c>
      <c r="C5" s="16">
        <v>91</v>
      </c>
      <c r="D5" s="16" t="s">
        <v>6</v>
      </c>
      <c r="E5" s="16">
        <v>91</v>
      </c>
      <c r="F5" s="16" t="s">
        <v>6</v>
      </c>
      <c r="G5" s="16"/>
      <c r="H5" s="16"/>
      <c r="I5" s="29">
        <v>79</v>
      </c>
      <c r="J5" s="16" t="s">
        <v>8</v>
      </c>
      <c r="K5" s="16">
        <v>95</v>
      </c>
      <c r="L5" s="16" t="s">
        <v>6</v>
      </c>
      <c r="M5" s="16">
        <v>95</v>
      </c>
      <c r="N5" s="16" t="s">
        <v>6</v>
      </c>
      <c r="O5" s="16"/>
      <c r="P5" s="16"/>
      <c r="Q5" s="16">
        <f t="shared" si="0"/>
        <v>451</v>
      </c>
      <c r="R5" s="16">
        <f t="shared" si="1"/>
        <v>90.2</v>
      </c>
      <c r="S5" s="16" t="s">
        <v>7</v>
      </c>
      <c r="T5" s="11"/>
      <c r="U5" s="40">
        <v>2</v>
      </c>
    </row>
    <row r="6" spans="1:21" ht="11.4" customHeight="1">
      <c r="A6" s="16">
        <v>11676223</v>
      </c>
      <c r="B6" s="13" t="s">
        <v>89</v>
      </c>
      <c r="C6" s="16">
        <v>90</v>
      </c>
      <c r="D6" s="16" t="s">
        <v>8</v>
      </c>
      <c r="E6" s="16">
        <v>92</v>
      </c>
      <c r="F6" s="16" t="s">
        <v>6</v>
      </c>
      <c r="G6" s="16"/>
      <c r="H6" s="16"/>
      <c r="I6" s="29">
        <v>74</v>
      </c>
      <c r="J6" s="16" t="s">
        <v>11</v>
      </c>
      <c r="K6" s="16">
        <v>86</v>
      </c>
      <c r="L6" s="16" t="s">
        <v>8</v>
      </c>
      <c r="M6" s="16">
        <v>91</v>
      </c>
      <c r="N6" s="16" t="s">
        <v>6</v>
      </c>
      <c r="O6" s="16"/>
      <c r="P6" s="16"/>
      <c r="Q6" s="16">
        <f t="shared" si="0"/>
        <v>433</v>
      </c>
      <c r="R6" s="16">
        <f t="shared" si="1"/>
        <v>86.6</v>
      </c>
      <c r="S6" s="16" t="s">
        <v>7</v>
      </c>
      <c r="T6" s="11"/>
      <c r="U6" s="40">
        <v>3</v>
      </c>
    </row>
    <row r="7" spans="1:21" s="2" customFormat="1" ht="11.4" customHeight="1">
      <c r="A7" s="16">
        <v>11676216</v>
      </c>
      <c r="B7" s="17" t="s">
        <v>82</v>
      </c>
      <c r="C7" s="16">
        <v>81</v>
      </c>
      <c r="D7" s="16" t="s">
        <v>11</v>
      </c>
      <c r="E7" s="16"/>
      <c r="F7" s="16"/>
      <c r="G7" s="16">
        <v>73</v>
      </c>
      <c r="H7" s="16" t="s">
        <v>11</v>
      </c>
      <c r="I7" s="29">
        <v>79</v>
      </c>
      <c r="J7" s="16" t="s">
        <v>8</v>
      </c>
      <c r="K7" s="16">
        <v>95</v>
      </c>
      <c r="L7" s="16" t="s">
        <v>6</v>
      </c>
      <c r="M7" s="16"/>
      <c r="N7" s="16"/>
      <c r="O7" s="16">
        <v>99</v>
      </c>
      <c r="P7" s="16" t="s">
        <v>6</v>
      </c>
      <c r="Q7" s="16">
        <f t="shared" si="0"/>
        <v>427</v>
      </c>
      <c r="R7" s="16">
        <f t="shared" si="1"/>
        <v>85.4</v>
      </c>
      <c r="S7" s="16" t="s">
        <v>7</v>
      </c>
      <c r="T7" s="11"/>
      <c r="U7" s="40">
        <v>4</v>
      </c>
    </row>
    <row r="8" spans="1:21" ht="11.4" customHeight="1">
      <c r="A8" s="16">
        <v>11676227</v>
      </c>
      <c r="B8" s="13" t="s">
        <v>93</v>
      </c>
      <c r="C8" s="16">
        <v>81</v>
      </c>
      <c r="D8" s="16" t="s">
        <v>11</v>
      </c>
      <c r="E8" s="16"/>
      <c r="F8" s="16"/>
      <c r="G8" s="16"/>
      <c r="H8" s="16"/>
      <c r="I8" s="29">
        <v>72</v>
      </c>
      <c r="J8" s="16" t="s">
        <v>11</v>
      </c>
      <c r="K8" s="16">
        <v>86</v>
      </c>
      <c r="L8" s="16" t="s">
        <v>8</v>
      </c>
      <c r="M8" s="16">
        <v>90</v>
      </c>
      <c r="N8" s="16" t="s">
        <v>8</v>
      </c>
      <c r="O8" s="16">
        <v>98</v>
      </c>
      <c r="P8" s="16" t="s">
        <v>6</v>
      </c>
      <c r="Q8" s="16">
        <f t="shared" si="0"/>
        <v>427</v>
      </c>
      <c r="R8" s="16">
        <f t="shared" si="1"/>
        <v>85.4</v>
      </c>
      <c r="S8" s="16" t="s">
        <v>7</v>
      </c>
      <c r="T8" s="11"/>
      <c r="U8" s="40">
        <v>4</v>
      </c>
    </row>
    <row r="9" spans="1:21" ht="11.4" customHeight="1">
      <c r="A9" s="16">
        <v>11676222</v>
      </c>
      <c r="B9" s="13" t="s">
        <v>88</v>
      </c>
      <c r="C9" s="16">
        <v>82</v>
      </c>
      <c r="D9" s="16" t="s">
        <v>11</v>
      </c>
      <c r="E9" s="16">
        <v>85</v>
      </c>
      <c r="F9" s="16" t="s">
        <v>8</v>
      </c>
      <c r="G9" s="16"/>
      <c r="H9" s="16"/>
      <c r="I9" s="29">
        <v>91</v>
      </c>
      <c r="J9" s="16" t="s">
        <v>6</v>
      </c>
      <c r="K9" s="16">
        <v>87</v>
      </c>
      <c r="L9" s="16" t="s">
        <v>8</v>
      </c>
      <c r="M9" s="16">
        <v>71</v>
      </c>
      <c r="N9" s="16" t="s">
        <v>9</v>
      </c>
      <c r="O9" s="16"/>
      <c r="P9" s="16"/>
      <c r="Q9" s="16">
        <f t="shared" si="0"/>
        <v>416</v>
      </c>
      <c r="R9" s="16">
        <f t="shared" si="1"/>
        <v>83.2</v>
      </c>
      <c r="S9" s="16" t="s">
        <v>7</v>
      </c>
      <c r="T9" s="11"/>
      <c r="U9" s="40">
        <v>5</v>
      </c>
    </row>
    <row r="10" spans="1:21" ht="11.4" customHeight="1">
      <c r="A10" s="16">
        <v>11676226</v>
      </c>
      <c r="B10" s="13" t="s">
        <v>92</v>
      </c>
      <c r="C10" s="16">
        <v>80</v>
      </c>
      <c r="D10" s="16" t="s">
        <v>9</v>
      </c>
      <c r="E10" s="16"/>
      <c r="F10" s="16"/>
      <c r="G10" s="16">
        <v>77</v>
      </c>
      <c r="H10" s="16" t="s">
        <v>8</v>
      </c>
      <c r="I10" s="29">
        <v>76</v>
      </c>
      <c r="J10" s="16" t="s">
        <v>11</v>
      </c>
      <c r="K10" s="16">
        <v>62</v>
      </c>
      <c r="L10" s="16" t="s">
        <v>10</v>
      </c>
      <c r="M10" s="16"/>
      <c r="N10" s="16"/>
      <c r="O10" s="16">
        <v>97</v>
      </c>
      <c r="P10" s="16" t="s">
        <v>6</v>
      </c>
      <c r="Q10" s="16">
        <f t="shared" si="0"/>
        <v>392</v>
      </c>
      <c r="R10" s="16">
        <f t="shared" si="1"/>
        <v>78.400000000000006</v>
      </c>
      <c r="S10" s="16" t="s">
        <v>7</v>
      </c>
      <c r="T10" s="11"/>
      <c r="U10" s="40">
        <v>6</v>
      </c>
    </row>
    <row r="11" spans="1:21" ht="11.4" customHeight="1">
      <c r="A11" s="16">
        <v>11676241</v>
      </c>
      <c r="B11" s="13" t="s">
        <v>106</v>
      </c>
      <c r="C11" s="16">
        <v>84</v>
      </c>
      <c r="D11" s="16" t="s">
        <v>11</v>
      </c>
      <c r="E11" s="16">
        <v>83</v>
      </c>
      <c r="F11" s="16" t="s">
        <v>8</v>
      </c>
      <c r="G11" s="16">
        <v>45</v>
      </c>
      <c r="H11" s="16" t="s">
        <v>14</v>
      </c>
      <c r="I11" s="29">
        <v>67</v>
      </c>
      <c r="J11" s="16" t="s">
        <v>9</v>
      </c>
      <c r="K11" s="16">
        <v>94</v>
      </c>
      <c r="L11" s="16" t="s">
        <v>6</v>
      </c>
      <c r="M11" s="16"/>
      <c r="N11" s="16"/>
      <c r="O11" s="16"/>
      <c r="P11" s="16"/>
      <c r="Q11" s="16">
        <f t="shared" si="0"/>
        <v>373</v>
      </c>
      <c r="R11" s="16">
        <f t="shared" si="1"/>
        <v>74.599999999999994</v>
      </c>
      <c r="S11" s="16" t="s">
        <v>7</v>
      </c>
      <c r="T11" s="11"/>
      <c r="U11" s="40">
        <v>7</v>
      </c>
    </row>
    <row r="12" spans="1:21" ht="11.4" customHeight="1">
      <c r="A12" s="16">
        <v>11676244</v>
      </c>
      <c r="B12" s="13" t="s">
        <v>109</v>
      </c>
      <c r="C12" s="16">
        <v>91</v>
      </c>
      <c r="D12" s="16" t="s">
        <v>6</v>
      </c>
      <c r="E12" s="16">
        <v>86</v>
      </c>
      <c r="F12" s="16" t="s">
        <v>8</v>
      </c>
      <c r="G12" s="16"/>
      <c r="H12" s="16"/>
      <c r="I12" s="29">
        <v>56</v>
      </c>
      <c r="J12" s="16" t="s">
        <v>12</v>
      </c>
      <c r="K12" s="16">
        <v>69</v>
      </c>
      <c r="L12" s="16" t="s">
        <v>9</v>
      </c>
      <c r="M12" s="16">
        <v>71</v>
      </c>
      <c r="N12" s="16" t="s">
        <v>9</v>
      </c>
      <c r="O12" s="16"/>
      <c r="P12" s="16"/>
      <c r="Q12" s="16">
        <f t="shared" si="0"/>
        <v>373</v>
      </c>
      <c r="R12" s="16">
        <f t="shared" si="1"/>
        <v>74.599999999999994</v>
      </c>
      <c r="S12" s="16" t="s">
        <v>7</v>
      </c>
      <c r="T12" s="11"/>
      <c r="U12" s="40">
        <v>7</v>
      </c>
    </row>
    <row r="13" spans="1:21" ht="11.4" customHeight="1">
      <c r="A13" s="16">
        <v>11676218</v>
      </c>
      <c r="B13" s="13" t="s">
        <v>84</v>
      </c>
      <c r="C13" s="16">
        <v>76</v>
      </c>
      <c r="D13" s="16" t="s">
        <v>9</v>
      </c>
      <c r="E13" s="16">
        <v>86</v>
      </c>
      <c r="F13" s="16" t="s">
        <v>8</v>
      </c>
      <c r="G13" s="16">
        <v>54</v>
      </c>
      <c r="H13" s="16" t="s">
        <v>12</v>
      </c>
      <c r="I13" s="29">
        <v>71</v>
      </c>
      <c r="J13" s="16" t="s">
        <v>11</v>
      </c>
      <c r="K13" s="16">
        <v>84</v>
      </c>
      <c r="L13" s="16" t="s">
        <v>8</v>
      </c>
      <c r="M13" s="16"/>
      <c r="N13" s="16"/>
      <c r="O13" s="16"/>
      <c r="P13" s="16"/>
      <c r="Q13" s="16">
        <f t="shared" si="0"/>
        <v>371</v>
      </c>
      <c r="R13" s="16">
        <f t="shared" si="1"/>
        <v>74.2</v>
      </c>
      <c r="S13" s="16" t="s">
        <v>7</v>
      </c>
      <c r="T13" s="11"/>
      <c r="U13" s="40">
        <v>8</v>
      </c>
    </row>
    <row r="14" spans="1:21" ht="11.4" customHeight="1">
      <c r="A14" s="16">
        <v>11676219</v>
      </c>
      <c r="B14" s="13" t="s">
        <v>85</v>
      </c>
      <c r="C14" s="16">
        <v>83</v>
      </c>
      <c r="D14" s="16" t="s">
        <v>11</v>
      </c>
      <c r="E14" s="16">
        <v>85</v>
      </c>
      <c r="F14" s="16" t="s">
        <v>8</v>
      </c>
      <c r="G14" s="16">
        <v>47</v>
      </c>
      <c r="H14" s="16" t="s">
        <v>13</v>
      </c>
      <c r="I14" s="29">
        <v>65</v>
      </c>
      <c r="J14" s="16" t="s">
        <v>9</v>
      </c>
      <c r="K14" s="16">
        <v>79</v>
      </c>
      <c r="L14" s="16" t="s">
        <v>11</v>
      </c>
      <c r="M14" s="16"/>
      <c r="N14" s="16"/>
      <c r="O14" s="16"/>
      <c r="P14" s="16"/>
      <c r="Q14" s="16">
        <f t="shared" si="0"/>
        <v>359</v>
      </c>
      <c r="R14" s="16">
        <f t="shared" si="1"/>
        <v>71.8</v>
      </c>
      <c r="S14" s="16" t="s">
        <v>7</v>
      </c>
      <c r="T14" s="11"/>
      <c r="U14" s="40">
        <v>9</v>
      </c>
    </row>
    <row r="15" spans="1:21" ht="11.4" customHeight="1">
      <c r="A15" s="16">
        <v>11676238</v>
      </c>
      <c r="B15" s="13" t="s">
        <v>103</v>
      </c>
      <c r="C15" s="16">
        <v>72</v>
      </c>
      <c r="D15" s="16" t="s">
        <v>10</v>
      </c>
      <c r="E15" s="16">
        <v>77</v>
      </c>
      <c r="F15" s="16" t="s">
        <v>9</v>
      </c>
      <c r="G15" s="16">
        <v>63</v>
      </c>
      <c r="H15" s="16" t="s">
        <v>9</v>
      </c>
      <c r="I15" s="29">
        <v>70</v>
      </c>
      <c r="J15" s="16" t="s">
        <v>11</v>
      </c>
      <c r="K15" s="16">
        <v>77</v>
      </c>
      <c r="L15" s="16" t="s">
        <v>11</v>
      </c>
      <c r="M15" s="16"/>
      <c r="N15" s="16"/>
      <c r="O15" s="16"/>
      <c r="P15" s="16"/>
      <c r="Q15" s="16">
        <f t="shared" si="0"/>
        <v>359</v>
      </c>
      <c r="R15" s="16">
        <f t="shared" si="1"/>
        <v>71.8</v>
      </c>
      <c r="S15" s="16" t="s">
        <v>7</v>
      </c>
      <c r="T15" s="11"/>
      <c r="U15" s="40">
        <v>9</v>
      </c>
    </row>
    <row r="16" spans="1:21" ht="11.4" customHeight="1">
      <c r="A16" s="16">
        <v>11676235</v>
      </c>
      <c r="B16" s="13" t="s">
        <v>101</v>
      </c>
      <c r="C16" s="16">
        <v>72</v>
      </c>
      <c r="D16" s="16" t="s">
        <v>10</v>
      </c>
      <c r="E16" s="16">
        <v>73</v>
      </c>
      <c r="F16" s="16" t="s">
        <v>10</v>
      </c>
      <c r="G16" s="16">
        <v>69</v>
      </c>
      <c r="H16" s="16" t="s">
        <v>11</v>
      </c>
      <c r="I16" s="29">
        <v>66</v>
      </c>
      <c r="J16" s="16" t="s">
        <v>9</v>
      </c>
      <c r="K16" s="16">
        <v>77</v>
      </c>
      <c r="L16" s="16" t="s">
        <v>11</v>
      </c>
      <c r="M16" s="16"/>
      <c r="N16" s="16"/>
      <c r="O16" s="16"/>
      <c r="P16" s="16"/>
      <c r="Q16" s="16">
        <f t="shared" si="0"/>
        <v>357</v>
      </c>
      <c r="R16" s="16">
        <f t="shared" si="1"/>
        <v>71.400000000000006</v>
      </c>
      <c r="S16" s="16" t="s">
        <v>7</v>
      </c>
      <c r="T16" s="11"/>
      <c r="U16" s="40">
        <v>10</v>
      </c>
    </row>
    <row r="17" spans="1:21" ht="11.4" customHeight="1">
      <c r="A17" s="16">
        <v>11676246</v>
      </c>
      <c r="B17" s="13" t="s">
        <v>111</v>
      </c>
      <c r="C17" s="16">
        <v>76</v>
      </c>
      <c r="D17" s="16" t="s">
        <v>9</v>
      </c>
      <c r="E17" s="16">
        <v>81</v>
      </c>
      <c r="F17" s="16" t="s">
        <v>11</v>
      </c>
      <c r="G17" s="16">
        <v>53</v>
      </c>
      <c r="H17" s="16" t="s">
        <v>12</v>
      </c>
      <c r="I17" s="29">
        <v>78</v>
      </c>
      <c r="J17" s="16" t="s">
        <v>8</v>
      </c>
      <c r="K17" s="16">
        <v>68</v>
      </c>
      <c r="L17" s="16" t="s">
        <v>9</v>
      </c>
      <c r="M17" s="16"/>
      <c r="N17" s="16"/>
      <c r="O17" s="16"/>
      <c r="P17" s="16"/>
      <c r="Q17" s="16">
        <f t="shared" si="0"/>
        <v>356</v>
      </c>
      <c r="R17" s="16">
        <f t="shared" si="1"/>
        <v>71.2</v>
      </c>
      <c r="S17" s="16" t="s">
        <v>7</v>
      </c>
      <c r="T17" s="11"/>
      <c r="U17" s="40">
        <v>11</v>
      </c>
    </row>
    <row r="18" spans="1:21" ht="11.4" customHeight="1">
      <c r="A18" s="16">
        <v>11676224</v>
      </c>
      <c r="B18" s="13" t="s">
        <v>90</v>
      </c>
      <c r="C18" s="16">
        <v>66</v>
      </c>
      <c r="D18" s="16" t="s">
        <v>12</v>
      </c>
      <c r="E18" s="16">
        <v>77</v>
      </c>
      <c r="F18" s="16" t="s">
        <v>9</v>
      </c>
      <c r="G18" s="16">
        <v>74</v>
      </c>
      <c r="H18" s="16" t="s">
        <v>11</v>
      </c>
      <c r="I18" s="29">
        <v>77</v>
      </c>
      <c r="J18" s="16" t="s">
        <v>8</v>
      </c>
      <c r="K18" s="16">
        <v>60</v>
      </c>
      <c r="L18" s="16" t="s">
        <v>12</v>
      </c>
      <c r="M18" s="16"/>
      <c r="N18" s="16"/>
      <c r="O18" s="16"/>
      <c r="P18" s="16"/>
      <c r="Q18" s="16">
        <f t="shared" si="0"/>
        <v>354</v>
      </c>
      <c r="R18" s="16">
        <f t="shared" si="1"/>
        <v>70.8</v>
      </c>
      <c r="S18" s="16" t="s">
        <v>7</v>
      </c>
      <c r="T18" s="11"/>
      <c r="U18" s="40">
        <v>12</v>
      </c>
    </row>
    <row r="19" spans="1:21" s="2" customFormat="1" ht="11.4" customHeight="1">
      <c r="A19" s="16">
        <v>11676236</v>
      </c>
      <c r="B19" s="13" t="s">
        <v>101</v>
      </c>
      <c r="C19" s="16">
        <v>85</v>
      </c>
      <c r="D19" s="16" t="s">
        <v>11</v>
      </c>
      <c r="E19" s="16">
        <v>77</v>
      </c>
      <c r="F19" s="16" t="s">
        <v>9</v>
      </c>
      <c r="G19" s="16">
        <v>53</v>
      </c>
      <c r="H19" s="16" t="s">
        <v>12</v>
      </c>
      <c r="I19" s="29">
        <v>67</v>
      </c>
      <c r="J19" s="16" t="s">
        <v>9</v>
      </c>
      <c r="K19" s="16">
        <v>72</v>
      </c>
      <c r="L19" s="16" t="s">
        <v>11</v>
      </c>
      <c r="M19" s="16"/>
      <c r="N19" s="16"/>
      <c r="O19" s="16"/>
      <c r="P19" s="16"/>
      <c r="Q19" s="16">
        <f t="shared" si="0"/>
        <v>354</v>
      </c>
      <c r="R19" s="16">
        <f t="shared" si="1"/>
        <v>70.8</v>
      </c>
      <c r="S19" s="16" t="s">
        <v>7</v>
      </c>
      <c r="T19" s="11"/>
      <c r="U19" s="40">
        <v>12</v>
      </c>
    </row>
    <row r="20" spans="1:21" ht="11.4" customHeight="1">
      <c r="A20" s="16">
        <v>11676242</v>
      </c>
      <c r="B20" s="13" t="s">
        <v>107</v>
      </c>
      <c r="C20" s="16">
        <v>83</v>
      </c>
      <c r="D20" s="16" t="s">
        <v>11</v>
      </c>
      <c r="E20" s="16">
        <v>86</v>
      </c>
      <c r="F20" s="16" t="s">
        <v>8</v>
      </c>
      <c r="G20" s="16">
        <v>45</v>
      </c>
      <c r="H20" s="16" t="s">
        <v>14</v>
      </c>
      <c r="I20" s="29">
        <v>63</v>
      </c>
      <c r="J20" s="16" t="s">
        <v>10</v>
      </c>
      <c r="K20" s="16">
        <v>71</v>
      </c>
      <c r="L20" s="16" t="s">
        <v>9</v>
      </c>
      <c r="M20" s="16"/>
      <c r="N20" s="16"/>
      <c r="O20" s="16"/>
      <c r="P20" s="16"/>
      <c r="Q20" s="16">
        <f t="shared" si="0"/>
        <v>348</v>
      </c>
      <c r="R20" s="16">
        <f t="shared" si="1"/>
        <v>69.599999999999994</v>
      </c>
      <c r="S20" s="16" t="s">
        <v>7</v>
      </c>
      <c r="T20" s="11"/>
      <c r="U20" s="40">
        <v>13</v>
      </c>
    </row>
    <row r="21" spans="1:21" s="2" customFormat="1" ht="11.4" customHeight="1">
      <c r="A21" s="16">
        <v>11676247</v>
      </c>
      <c r="B21" s="13" t="s">
        <v>112</v>
      </c>
      <c r="C21" s="16">
        <v>90</v>
      </c>
      <c r="D21" s="16" t="s">
        <v>8</v>
      </c>
      <c r="E21" s="16"/>
      <c r="F21" s="16"/>
      <c r="G21" s="16">
        <v>53</v>
      </c>
      <c r="H21" s="16" t="s">
        <v>12</v>
      </c>
      <c r="I21" s="29">
        <v>61</v>
      </c>
      <c r="J21" s="16" t="s">
        <v>12</v>
      </c>
      <c r="K21" s="16">
        <v>62</v>
      </c>
      <c r="L21" s="16" t="s">
        <v>10</v>
      </c>
      <c r="M21" s="16"/>
      <c r="N21" s="16"/>
      <c r="O21" s="16">
        <v>82</v>
      </c>
      <c r="P21" s="16" t="s">
        <v>9</v>
      </c>
      <c r="Q21" s="16">
        <f t="shared" si="0"/>
        <v>348</v>
      </c>
      <c r="R21" s="16">
        <f t="shared" si="1"/>
        <v>69.599999999999994</v>
      </c>
      <c r="S21" s="16" t="s">
        <v>7</v>
      </c>
      <c r="T21" s="11"/>
      <c r="U21" s="40">
        <v>13</v>
      </c>
    </row>
    <row r="22" spans="1:21" s="2" customFormat="1" ht="11.4" customHeight="1">
      <c r="A22" s="16">
        <v>11676234</v>
      </c>
      <c r="B22" s="13" t="s">
        <v>100</v>
      </c>
      <c r="C22" s="16">
        <v>73</v>
      </c>
      <c r="D22" s="16" t="s">
        <v>10</v>
      </c>
      <c r="E22" s="16">
        <v>86</v>
      </c>
      <c r="F22" s="16" t="s">
        <v>8</v>
      </c>
      <c r="G22" s="16"/>
      <c r="H22" s="16"/>
      <c r="I22" s="29">
        <v>62</v>
      </c>
      <c r="J22" s="16" t="s">
        <v>10</v>
      </c>
      <c r="K22" s="16">
        <v>60</v>
      </c>
      <c r="L22" s="16" t="s">
        <v>12</v>
      </c>
      <c r="M22" s="16">
        <v>66</v>
      </c>
      <c r="N22" s="16" t="s">
        <v>10</v>
      </c>
      <c r="O22" s="16"/>
      <c r="P22" s="16"/>
      <c r="Q22" s="16">
        <f t="shared" si="0"/>
        <v>347</v>
      </c>
      <c r="R22" s="16">
        <f t="shared" si="1"/>
        <v>69.400000000000006</v>
      </c>
      <c r="S22" s="16" t="s">
        <v>7</v>
      </c>
      <c r="T22" s="11"/>
      <c r="U22" s="40">
        <v>14</v>
      </c>
    </row>
    <row r="23" spans="1:21" ht="11.4" customHeight="1">
      <c r="A23" s="16">
        <v>11676230</v>
      </c>
      <c r="B23" s="13" t="s">
        <v>96</v>
      </c>
      <c r="C23" s="16">
        <v>59</v>
      </c>
      <c r="D23" s="16" t="s">
        <v>13</v>
      </c>
      <c r="E23" s="16"/>
      <c r="F23" s="16"/>
      <c r="G23" s="16">
        <v>55</v>
      </c>
      <c r="H23" s="16" t="s">
        <v>10</v>
      </c>
      <c r="I23" s="29">
        <v>69</v>
      </c>
      <c r="J23" s="16" t="s">
        <v>9</v>
      </c>
      <c r="K23" s="16">
        <v>64</v>
      </c>
      <c r="L23" s="16" t="s">
        <v>10</v>
      </c>
      <c r="M23" s="16"/>
      <c r="N23" s="16"/>
      <c r="O23" s="16">
        <v>95</v>
      </c>
      <c r="P23" s="16" t="s">
        <v>6</v>
      </c>
      <c r="Q23" s="16">
        <f t="shared" si="0"/>
        <v>342</v>
      </c>
      <c r="R23" s="16">
        <f t="shared" si="1"/>
        <v>68.400000000000006</v>
      </c>
      <c r="S23" s="16" t="s">
        <v>7</v>
      </c>
      <c r="T23" s="11"/>
      <c r="U23" s="40">
        <v>14</v>
      </c>
    </row>
    <row r="24" spans="1:21" ht="11.4" customHeight="1">
      <c r="A24" s="16">
        <v>11676217</v>
      </c>
      <c r="B24" s="13" t="s">
        <v>83</v>
      </c>
      <c r="C24" s="16">
        <v>79</v>
      </c>
      <c r="D24" s="16" t="s">
        <v>9</v>
      </c>
      <c r="E24" s="16">
        <v>79</v>
      </c>
      <c r="F24" s="16" t="s">
        <v>11</v>
      </c>
      <c r="G24" s="16">
        <v>47</v>
      </c>
      <c r="H24" s="16" t="s">
        <v>13</v>
      </c>
      <c r="I24" s="29">
        <v>70</v>
      </c>
      <c r="J24" s="16" t="s">
        <v>11</v>
      </c>
      <c r="K24" s="16">
        <v>62</v>
      </c>
      <c r="L24" s="16" t="s">
        <v>10</v>
      </c>
      <c r="M24" s="16"/>
      <c r="N24" s="16"/>
      <c r="O24" s="16"/>
      <c r="P24" s="16"/>
      <c r="Q24" s="16">
        <f t="shared" si="0"/>
        <v>337</v>
      </c>
      <c r="R24" s="16">
        <f t="shared" si="1"/>
        <v>67.400000000000006</v>
      </c>
      <c r="S24" s="16" t="s">
        <v>7</v>
      </c>
      <c r="T24" s="11"/>
      <c r="U24" s="40">
        <v>15</v>
      </c>
    </row>
    <row r="25" spans="1:21" ht="11.4" customHeight="1">
      <c r="A25" s="16">
        <v>11676237</v>
      </c>
      <c r="B25" s="13" t="s">
        <v>102</v>
      </c>
      <c r="C25" s="16">
        <v>72</v>
      </c>
      <c r="D25" s="16" t="s">
        <v>10</v>
      </c>
      <c r="E25" s="16"/>
      <c r="F25" s="16"/>
      <c r="G25" s="16">
        <v>45</v>
      </c>
      <c r="H25" s="16" t="s">
        <v>14</v>
      </c>
      <c r="I25" s="29">
        <v>71</v>
      </c>
      <c r="J25" s="16" t="s">
        <v>11</v>
      </c>
      <c r="K25" s="16">
        <v>63</v>
      </c>
      <c r="L25" s="16" t="s">
        <v>10</v>
      </c>
      <c r="M25" s="16"/>
      <c r="N25" s="16"/>
      <c r="O25" s="16">
        <v>84</v>
      </c>
      <c r="P25" s="16" t="s">
        <v>11</v>
      </c>
      <c r="Q25" s="16">
        <f t="shared" si="0"/>
        <v>335</v>
      </c>
      <c r="R25" s="16">
        <f t="shared" si="1"/>
        <v>67</v>
      </c>
      <c r="S25" s="16" t="s">
        <v>7</v>
      </c>
      <c r="T25" s="11"/>
      <c r="U25" s="40">
        <v>16</v>
      </c>
    </row>
    <row r="26" spans="1:21" ht="11.4" customHeight="1">
      <c r="A26" s="16">
        <v>11676231</v>
      </c>
      <c r="B26" s="13" t="s">
        <v>97</v>
      </c>
      <c r="C26" s="16">
        <v>83</v>
      </c>
      <c r="D26" s="16" t="s">
        <v>11</v>
      </c>
      <c r="E26" s="16">
        <v>73</v>
      </c>
      <c r="F26" s="16" t="s">
        <v>10</v>
      </c>
      <c r="G26" s="16"/>
      <c r="H26" s="16"/>
      <c r="I26" s="29">
        <v>54</v>
      </c>
      <c r="J26" s="16" t="s">
        <v>13</v>
      </c>
      <c r="K26" s="16">
        <v>59</v>
      </c>
      <c r="L26" s="16" t="s">
        <v>12</v>
      </c>
      <c r="M26" s="16">
        <v>63</v>
      </c>
      <c r="N26" s="16" t="s">
        <v>12</v>
      </c>
      <c r="O26" s="16"/>
      <c r="P26" s="16"/>
      <c r="Q26" s="16">
        <f t="shared" si="0"/>
        <v>332</v>
      </c>
      <c r="R26" s="16">
        <f t="shared" si="1"/>
        <v>66.400000000000006</v>
      </c>
      <c r="S26" s="16" t="s">
        <v>7</v>
      </c>
      <c r="T26" s="11"/>
      <c r="U26" s="40">
        <v>17</v>
      </c>
    </row>
    <row r="27" spans="1:21" ht="11.4" customHeight="1">
      <c r="A27" s="16">
        <v>11676228</v>
      </c>
      <c r="B27" s="13" t="s">
        <v>94</v>
      </c>
      <c r="C27" s="16">
        <v>70</v>
      </c>
      <c r="D27" s="16" t="s">
        <v>10</v>
      </c>
      <c r="E27" s="16">
        <v>84</v>
      </c>
      <c r="F27" s="16" t="s">
        <v>8</v>
      </c>
      <c r="G27" s="16"/>
      <c r="H27" s="16"/>
      <c r="I27" s="29">
        <v>53</v>
      </c>
      <c r="J27" s="16" t="s">
        <v>13</v>
      </c>
      <c r="K27" s="16">
        <v>60</v>
      </c>
      <c r="L27" s="16" t="s">
        <v>12</v>
      </c>
      <c r="M27" s="16">
        <v>56</v>
      </c>
      <c r="N27" s="16" t="s">
        <v>13</v>
      </c>
      <c r="O27" s="16"/>
      <c r="P27" s="16"/>
      <c r="Q27" s="16">
        <f t="shared" si="0"/>
        <v>323</v>
      </c>
      <c r="R27" s="16">
        <f t="shared" si="1"/>
        <v>64.599999999999994</v>
      </c>
      <c r="S27" s="16" t="s">
        <v>7</v>
      </c>
      <c r="T27" s="11"/>
      <c r="U27" s="40">
        <v>18</v>
      </c>
    </row>
    <row r="28" spans="1:21" ht="11.4" customHeight="1">
      <c r="A28" s="16">
        <v>11676243</v>
      </c>
      <c r="B28" s="13" t="s">
        <v>108</v>
      </c>
      <c r="C28" s="16">
        <v>60</v>
      </c>
      <c r="D28" s="16" t="s">
        <v>13</v>
      </c>
      <c r="E28" s="16">
        <v>73</v>
      </c>
      <c r="F28" s="16" t="s">
        <v>10</v>
      </c>
      <c r="G28" s="16"/>
      <c r="H28" s="16"/>
      <c r="I28" s="29">
        <v>61</v>
      </c>
      <c r="J28" s="16" t="s">
        <v>12</v>
      </c>
      <c r="K28" s="16">
        <v>62</v>
      </c>
      <c r="L28" s="16" t="s">
        <v>10</v>
      </c>
      <c r="M28" s="16">
        <v>63</v>
      </c>
      <c r="N28" s="16" t="s">
        <v>12</v>
      </c>
      <c r="O28" s="16"/>
      <c r="P28" s="16"/>
      <c r="Q28" s="16">
        <f t="shared" si="0"/>
        <v>319</v>
      </c>
      <c r="R28" s="16">
        <f t="shared" si="1"/>
        <v>63.8</v>
      </c>
      <c r="S28" s="16" t="s">
        <v>7</v>
      </c>
      <c r="T28" s="11"/>
      <c r="U28" s="40">
        <v>19</v>
      </c>
    </row>
    <row r="29" spans="1:21" ht="11.4" customHeight="1">
      <c r="A29" s="16">
        <v>11676225</v>
      </c>
      <c r="B29" s="13" t="s">
        <v>91</v>
      </c>
      <c r="C29" s="16">
        <v>58</v>
      </c>
      <c r="D29" s="16" t="s">
        <v>13</v>
      </c>
      <c r="E29" s="16">
        <v>75</v>
      </c>
      <c r="F29" s="16" t="s">
        <v>9</v>
      </c>
      <c r="G29" s="16">
        <v>56</v>
      </c>
      <c r="H29" s="16" t="s">
        <v>10</v>
      </c>
      <c r="I29" s="29">
        <v>65</v>
      </c>
      <c r="J29" s="16" t="s">
        <v>9</v>
      </c>
      <c r="K29" s="16">
        <v>58</v>
      </c>
      <c r="L29" s="16" t="s">
        <v>13</v>
      </c>
      <c r="M29" s="16"/>
      <c r="N29" s="16"/>
      <c r="O29" s="16"/>
      <c r="P29" s="16"/>
      <c r="Q29" s="16">
        <f t="shared" si="0"/>
        <v>312</v>
      </c>
      <c r="R29" s="16">
        <f t="shared" si="1"/>
        <v>62.4</v>
      </c>
      <c r="S29" s="16" t="s">
        <v>7</v>
      </c>
      <c r="T29" s="11"/>
      <c r="U29" s="40">
        <v>20</v>
      </c>
    </row>
    <row r="30" spans="1:21" ht="11.4" customHeight="1">
      <c r="A30" s="16">
        <v>11676240</v>
      </c>
      <c r="B30" s="13" t="s">
        <v>105</v>
      </c>
      <c r="C30" s="16">
        <v>61</v>
      </c>
      <c r="D30" s="16" t="s">
        <v>12</v>
      </c>
      <c r="E30" s="16">
        <v>75</v>
      </c>
      <c r="F30" s="16" t="s">
        <v>9</v>
      </c>
      <c r="G30" s="16"/>
      <c r="H30" s="16"/>
      <c r="I30" s="29">
        <v>54</v>
      </c>
      <c r="J30" s="16" t="s">
        <v>13</v>
      </c>
      <c r="K30" s="16">
        <v>58</v>
      </c>
      <c r="L30" s="16" t="s">
        <v>13</v>
      </c>
      <c r="M30" s="16">
        <v>55</v>
      </c>
      <c r="N30" s="16" t="s">
        <v>14</v>
      </c>
      <c r="O30" s="16"/>
      <c r="P30" s="16"/>
      <c r="Q30" s="16">
        <f t="shared" si="0"/>
        <v>303</v>
      </c>
      <c r="R30" s="16">
        <f t="shared" si="1"/>
        <v>60.6</v>
      </c>
      <c r="S30" s="16" t="s">
        <v>7</v>
      </c>
      <c r="T30" s="11"/>
      <c r="U30" s="40">
        <v>21</v>
      </c>
    </row>
    <row r="31" spans="1:21" ht="11.4" customHeight="1">
      <c r="A31" s="16">
        <v>11676229</v>
      </c>
      <c r="B31" s="13" t="s">
        <v>95</v>
      </c>
      <c r="C31" s="16">
        <v>60</v>
      </c>
      <c r="D31" s="16" t="s">
        <v>13</v>
      </c>
      <c r="E31" s="16">
        <v>73</v>
      </c>
      <c r="F31" s="16" t="s">
        <v>10</v>
      </c>
      <c r="G31" s="16">
        <v>45</v>
      </c>
      <c r="H31" s="16" t="s">
        <v>14</v>
      </c>
      <c r="I31" s="29">
        <v>55</v>
      </c>
      <c r="J31" s="16" t="s">
        <v>13</v>
      </c>
      <c r="K31" s="16">
        <v>62</v>
      </c>
      <c r="L31" s="16" t="s">
        <v>10</v>
      </c>
      <c r="M31" s="16"/>
      <c r="N31" s="16"/>
      <c r="O31" s="16"/>
      <c r="P31" s="16"/>
      <c r="Q31" s="16">
        <f t="shared" si="0"/>
        <v>295</v>
      </c>
      <c r="R31" s="16">
        <f t="shared" si="1"/>
        <v>59</v>
      </c>
      <c r="S31" s="16" t="s">
        <v>7</v>
      </c>
      <c r="T31" s="11"/>
      <c r="U31" s="40">
        <v>22</v>
      </c>
    </row>
    <row r="32" spans="1:21" ht="11.4" customHeight="1">
      <c r="A32" s="16">
        <v>11676239</v>
      </c>
      <c r="B32" s="13" t="s">
        <v>104</v>
      </c>
      <c r="C32" s="16">
        <v>65</v>
      </c>
      <c r="D32" s="16" t="s">
        <v>12</v>
      </c>
      <c r="E32" s="16">
        <v>74</v>
      </c>
      <c r="F32" s="16" t="s">
        <v>9</v>
      </c>
      <c r="G32" s="16"/>
      <c r="H32" s="16"/>
      <c r="I32" s="29">
        <v>52</v>
      </c>
      <c r="J32" s="16" t="s">
        <v>13</v>
      </c>
      <c r="K32" s="16">
        <v>52</v>
      </c>
      <c r="L32" s="16" t="s">
        <v>14</v>
      </c>
      <c r="M32" s="16">
        <v>52</v>
      </c>
      <c r="N32" s="16" t="s">
        <v>14</v>
      </c>
      <c r="O32" s="16"/>
      <c r="P32" s="16"/>
      <c r="Q32" s="16">
        <f t="shared" si="0"/>
        <v>295</v>
      </c>
      <c r="R32" s="16">
        <f t="shared" si="1"/>
        <v>59</v>
      </c>
      <c r="S32" s="16" t="s">
        <v>7</v>
      </c>
      <c r="T32" s="11"/>
      <c r="U32" s="40">
        <v>22</v>
      </c>
    </row>
    <row r="33" spans="1:21" ht="11.4" customHeight="1">
      <c r="A33" s="16">
        <v>11676245</v>
      </c>
      <c r="B33" s="13" t="s">
        <v>110</v>
      </c>
      <c r="C33" s="16">
        <v>51</v>
      </c>
      <c r="D33" s="16" t="s">
        <v>13</v>
      </c>
      <c r="E33" s="16">
        <v>76</v>
      </c>
      <c r="F33" s="16" t="s">
        <v>9</v>
      </c>
      <c r="G33" s="16">
        <v>53</v>
      </c>
      <c r="H33" s="16" t="s">
        <v>12</v>
      </c>
      <c r="I33" s="29">
        <v>55</v>
      </c>
      <c r="J33" s="16" t="s">
        <v>13</v>
      </c>
      <c r="K33" s="16">
        <v>59</v>
      </c>
      <c r="L33" s="16" t="s">
        <v>12</v>
      </c>
      <c r="M33" s="16"/>
      <c r="N33" s="16"/>
      <c r="O33" s="16"/>
      <c r="P33" s="16"/>
      <c r="Q33" s="16">
        <f t="shared" si="0"/>
        <v>294</v>
      </c>
      <c r="R33" s="16">
        <f t="shared" si="1"/>
        <v>58.8</v>
      </c>
      <c r="S33" s="16" t="s">
        <v>7</v>
      </c>
      <c r="T33" s="11"/>
      <c r="U33" s="40">
        <v>23</v>
      </c>
    </row>
    <row r="34" spans="1:21" ht="11.4" customHeight="1">
      <c r="A34" s="16">
        <v>11676232</v>
      </c>
      <c r="B34" s="13" t="s">
        <v>98</v>
      </c>
      <c r="C34" s="16">
        <v>52</v>
      </c>
      <c r="D34" s="16" t="s">
        <v>13</v>
      </c>
      <c r="E34" s="16">
        <v>71</v>
      </c>
      <c r="F34" s="16" t="s">
        <v>10</v>
      </c>
      <c r="G34" s="16">
        <v>45</v>
      </c>
      <c r="H34" s="16" t="s">
        <v>14</v>
      </c>
      <c r="I34" s="29">
        <v>56</v>
      </c>
      <c r="J34" s="16" t="s">
        <v>12</v>
      </c>
      <c r="K34" s="16">
        <v>59</v>
      </c>
      <c r="L34" s="16" t="s">
        <v>12</v>
      </c>
      <c r="M34" s="16"/>
      <c r="N34" s="16"/>
      <c r="O34" s="16"/>
      <c r="P34" s="16"/>
      <c r="Q34" s="16">
        <f t="shared" si="0"/>
        <v>283</v>
      </c>
      <c r="R34" s="16">
        <f t="shared" si="1"/>
        <v>56.6</v>
      </c>
      <c r="S34" s="16" t="s">
        <v>7</v>
      </c>
      <c r="T34" s="11"/>
      <c r="U34" s="40">
        <v>24</v>
      </c>
    </row>
    <row r="35" spans="1:21" ht="11.4" customHeight="1">
      <c r="A35" s="16">
        <v>11676233</v>
      </c>
      <c r="B35" s="13" t="s">
        <v>99</v>
      </c>
      <c r="C35" s="16">
        <v>59</v>
      </c>
      <c r="D35" s="16" t="s">
        <v>13</v>
      </c>
      <c r="E35" s="16">
        <v>68</v>
      </c>
      <c r="F35" s="16" t="s">
        <v>12</v>
      </c>
      <c r="G35" s="16">
        <v>45</v>
      </c>
      <c r="H35" s="16" t="s">
        <v>14</v>
      </c>
      <c r="I35" s="29">
        <v>52</v>
      </c>
      <c r="J35" s="16" t="s">
        <v>13</v>
      </c>
      <c r="K35" s="16">
        <v>52</v>
      </c>
      <c r="L35" s="16" t="s">
        <v>14</v>
      </c>
      <c r="M35" s="16"/>
      <c r="N35" s="16"/>
      <c r="O35" s="16"/>
      <c r="P35" s="16"/>
      <c r="Q35" s="16">
        <f t="shared" si="0"/>
        <v>276</v>
      </c>
      <c r="R35" s="16">
        <f t="shared" si="1"/>
        <v>55.2</v>
      </c>
      <c r="S35" s="16" t="s">
        <v>7</v>
      </c>
      <c r="T35" s="11"/>
      <c r="U35" s="40">
        <v>25</v>
      </c>
    </row>
    <row r="36" spans="1:21" ht="11.4" customHeight="1">
      <c r="A36" s="16">
        <v>11676215</v>
      </c>
      <c r="B36" s="17" t="s">
        <v>81</v>
      </c>
      <c r="C36" s="16">
        <v>49</v>
      </c>
      <c r="D36" s="16" t="s">
        <v>14</v>
      </c>
      <c r="E36" s="16">
        <v>61</v>
      </c>
      <c r="F36" s="16" t="s">
        <v>13</v>
      </c>
      <c r="G36" s="16">
        <v>44</v>
      </c>
      <c r="H36" s="16" t="s">
        <v>14</v>
      </c>
      <c r="I36" s="29">
        <v>54</v>
      </c>
      <c r="J36" s="16" t="s">
        <v>13</v>
      </c>
      <c r="K36" s="16">
        <v>59</v>
      </c>
      <c r="L36" s="16" t="s">
        <v>12</v>
      </c>
      <c r="M36" s="16"/>
      <c r="N36" s="16"/>
      <c r="O36" s="16"/>
      <c r="P36" s="16"/>
      <c r="Q36" s="16">
        <f t="shared" si="0"/>
        <v>267</v>
      </c>
      <c r="R36" s="16">
        <f t="shared" si="1"/>
        <v>53.4</v>
      </c>
      <c r="S36" s="16" t="s">
        <v>7</v>
      </c>
      <c r="T36" s="11"/>
      <c r="U36" s="40">
        <v>26</v>
      </c>
    </row>
    <row r="37" spans="1:21" ht="11.4" customHeight="1">
      <c r="A37" s="16"/>
      <c r="B37" s="19"/>
      <c r="C37" s="25">
        <f>SUM(C4:C36)</f>
        <v>2424</v>
      </c>
      <c r="D37" s="25"/>
      <c r="E37" s="25">
        <f>SUM(E4:E36)</f>
        <v>2136</v>
      </c>
      <c r="F37" s="25"/>
      <c r="G37" s="25">
        <f>SUM(G4:G36)</f>
        <v>1141</v>
      </c>
      <c r="H37" s="25"/>
      <c r="I37" s="30">
        <f>SUM(I4:I36)</f>
        <v>2190</v>
      </c>
      <c r="J37" s="25"/>
      <c r="K37" s="25">
        <f>SUM(K4:K36)</f>
        <v>2311</v>
      </c>
      <c r="L37" s="25"/>
      <c r="M37" s="25">
        <f>SUM(M4:M36)</f>
        <v>868</v>
      </c>
      <c r="N37" s="25"/>
      <c r="O37" s="25">
        <f>SUM(O4:O36)</f>
        <v>555</v>
      </c>
      <c r="P37" s="25"/>
      <c r="Q37" s="21">
        <f>SUM(Q4:Q36)</f>
        <v>11625</v>
      </c>
      <c r="R37" s="21"/>
      <c r="S37" s="21"/>
      <c r="T37" s="26"/>
      <c r="U37" s="40"/>
    </row>
    <row r="38" spans="1:21" ht="11.4" customHeight="1">
      <c r="A38" s="16"/>
      <c r="B38" s="19"/>
      <c r="C38" s="18"/>
      <c r="D38" s="18"/>
      <c r="E38" s="18"/>
      <c r="F38" s="18"/>
      <c r="G38" s="18"/>
      <c r="H38" s="18"/>
      <c r="I38" s="31"/>
      <c r="J38" s="18"/>
      <c r="K38" s="18"/>
      <c r="L38" s="18"/>
      <c r="M38" s="18"/>
      <c r="N38" s="18"/>
      <c r="O38" s="18"/>
      <c r="P38" s="18"/>
      <c r="Q38" s="16"/>
      <c r="R38" s="16"/>
      <c r="S38" s="16"/>
      <c r="T38" s="14"/>
      <c r="U38" s="40"/>
    </row>
    <row r="39" spans="1:21" ht="11.4" customHeight="1">
      <c r="A39" s="10"/>
      <c r="B39" s="10"/>
      <c r="C39" s="10"/>
      <c r="D39" s="10"/>
      <c r="E39" s="10"/>
      <c r="F39" s="10"/>
      <c r="G39" s="10"/>
      <c r="H39" s="10"/>
      <c r="I39" s="32"/>
      <c r="J39" s="10"/>
      <c r="K39" s="10"/>
      <c r="L39" s="10"/>
      <c r="M39" s="10"/>
      <c r="N39" s="10"/>
      <c r="O39" s="10"/>
      <c r="P39" s="10"/>
      <c r="Q39" s="20"/>
      <c r="R39" s="20"/>
      <c r="S39" s="10"/>
      <c r="T39" s="10"/>
      <c r="U39" s="40"/>
    </row>
    <row r="40" spans="1:21" ht="11.4" customHeight="1">
      <c r="A40" s="14"/>
      <c r="B40" s="16"/>
      <c r="C40" s="10">
        <f>C37/33</f>
        <v>73.454545454545453</v>
      </c>
      <c r="D40" s="10"/>
      <c r="E40" s="10">
        <f>E37/27</f>
        <v>79.111111111111114</v>
      </c>
      <c r="F40" s="10"/>
      <c r="G40" s="10">
        <f>G37/19</f>
        <v>60.05263157894737</v>
      </c>
      <c r="H40" s="10"/>
      <c r="I40" s="32">
        <f>I37/33</f>
        <v>66.36363636363636</v>
      </c>
      <c r="J40" s="10"/>
      <c r="K40" s="10">
        <f>K37/33</f>
        <v>70.030303030303031</v>
      </c>
      <c r="L40" s="10"/>
      <c r="M40" s="10">
        <f>M37/12</f>
        <v>72.333333333333329</v>
      </c>
      <c r="N40" s="10"/>
      <c r="O40" s="10">
        <f>O37/6</f>
        <v>92.5</v>
      </c>
      <c r="P40" s="10"/>
      <c r="Q40" s="10">
        <f>Q37/33</f>
        <v>352.27272727272725</v>
      </c>
      <c r="R40" s="10"/>
      <c r="S40" s="10"/>
      <c r="T40" s="10"/>
      <c r="U40" s="40"/>
    </row>
    <row r="41" spans="1:21" ht="11.4" customHeight="1">
      <c r="A41" s="47"/>
      <c r="B41" s="47"/>
      <c r="C41" s="48"/>
      <c r="D41" s="22"/>
      <c r="E41" s="22"/>
      <c r="F41" s="22"/>
      <c r="G41" s="22"/>
      <c r="H41" s="22"/>
      <c r="I41" s="3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1" s="2" customFormat="1" ht="11.4" customHeight="1">
      <c r="A42" s="49"/>
      <c r="B42" s="50"/>
      <c r="C42" s="51"/>
      <c r="D42" s="23"/>
      <c r="E42" s="23"/>
      <c r="F42" s="23"/>
      <c r="G42" s="23"/>
      <c r="H42" s="23"/>
      <c r="I42" s="3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1" ht="11.4" customHeight="1">
      <c r="A43" s="49"/>
      <c r="B43" s="50"/>
      <c r="C43" s="49"/>
      <c r="D43" s="22"/>
      <c r="E43" s="22"/>
      <c r="F43" s="22"/>
      <c r="G43" s="22"/>
      <c r="H43" s="22"/>
      <c r="I43" s="3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1" s="2" customFormat="1" ht="22.2" customHeight="1">
      <c r="A44" s="49"/>
      <c r="B44" s="52"/>
      <c r="C44" s="49"/>
      <c r="D44" s="23"/>
      <c r="E44" s="23"/>
      <c r="F44" s="23"/>
      <c r="G44" s="23"/>
      <c r="H44" s="23" t="s">
        <v>61</v>
      </c>
      <c r="I44" s="34"/>
      <c r="J44" s="23"/>
      <c r="K44" s="23"/>
      <c r="L44" s="23"/>
      <c r="M44" s="23"/>
      <c r="N44" s="23"/>
      <c r="O44" s="55" t="s">
        <v>62</v>
      </c>
      <c r="P44" s="55"/>
      <c r="Q44" s="55"/>
      <c r="R44" s="55"/>
      <c r="S44" s="23"/>
      <c r="T44" s="23"/>
    </row>
    <row r="45" spans="1:21" ht="11.4" customHeight="1">
      <c r="A45" s="49"/>
      <c r="B45" s="50"/>
      <c r="C45" s="49"/>
      <c r="D45" s="22"/>
      <c r="E45" s="22"/>
      <c r="F45" s="22"/>
      <c r="G45" s="22"/>
      <c r="H45" s="22"/>
      <c r="I45" s="3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1" ht="11.4" customHeight="1">
      <c r="A46" s="47"/>
      <c r="B46" s="50"/>
      <c r="C46" s="49"/>
      <c r="D46" s="22"/>
      <c r="E46" s="22"/>
      <c r="F46" s="22"/>
      <c r="G46" s="22"/>
      <c r="H46" s="22"/>
      <c r="I46" s="3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</sheetData>
  <autoFilter ref="A3:U3" xr:uid="{00000000-0009-0000-0000-000003000000}">
    <sortState ref="A4:U37">
      <sortCondition descending="1" ref="R3"/>
    </sortState>
  </autoFilter>
  <mergeCells count="3">
    <mergeCell ref="B1:T1"/>
    <mergeCell ref="B2:T2"/>
    <mergeCell ref="O44:R44"/>
  </mergeCells>
  <conditionalFormatting sqref="B24:B36">
    <cfRule type="cellIs" dxfId="46" priority="51" stopIfTrue="1" operator="equal">
      <formula>0</formula>
    </cfRule>
  </conditionalFormatting>
  <conditionalFormatting sqref="B10:B16 B18:B20">
    <cfRule type="cellIs" dxfId="45" priority="50" stopIfTrue="1" operator="equal">
      <formula>0</formula>
    </cfRule>
  </conditionalFormatting>
  <conditionalFormatting sqref="B22">
    <cfRule type="cellIs" dxfId="44" priority="49" stopIfTrue="1" operator="equal">
      <formula>0</formula>
    </cfRule>
  </conditionalFormatting>
  <conditionalFormatting sqref="B4">
    <cfRule type="cellIs" dxfId="43" priority="47" stopIfTrue="1" operator="equal">
      <formula>0</formula>
    </cfRule>
    <cfRule type="cellIs" dxfId="42" priority="48" stopIfTrue="1" operator="equal">
      <formula>0</formula>
    </cfRule>
  </conditionalFormatting>
  <conditionalFormatting sqref="B5">
    <cfRule type="cellIs" dxfId="41" priority="45" stopIfTrue="1" operator="equal">
      <formula>0</formula>
    </cfRule>
    <cfRule type="cellIs" dxfId="40" priority="46" stopIfTrue="1" operator="equal">
      <formula>0</formula>
    </cfRule>
  </conditionalFormatting>
  <conditionalFormatting sqref="B6">
    <cfRule type="cellIs" dxfId="39" priority="43" stopIfTrue="1" operator="equal">
      <formula>0</formula>
    </cfRule>
    <cfRule type="cellIs" dxfId="38" priority="44" stopIfTrue="1" operator="equal">
      <formula>0</formula>
    </cfRule>
  </conditionalFormatting>
  <conditionalFormatting sqref="B7">
    <cfRule type="cellIs" dxfId="37" priority="41" stopIfTrue="1" operator="equal">
      <formula>0</formula>
    </cfRule>
    <cfRule type="cellIs" dxfId="36" priority="42" stopIfTrue="1" operator="equal">
      <formula>0</formula>
    </cfRule>
  </conditionalFormatting>
  <conditionalFormatting sqref="B8">
    <cfRule type="cellIs" dxfId="35" priority="39" stopIfTrue="1" operator="equal">
      <formula>0</formula>
    </cfRule>
    <cfRule type="cellIs" dxfId="34" priority="40" stopIfTrue="1" operator="equal">
      <formula>0</formula>
    </cfRule>
  </conditionalFormatting>
  <conditionalFormatting sqref="B9">
    <cfRule type="cellIs" dxfId="33" priority="37" stopIfTrue="1" operator="equal">
      <formula>0</formula>
    </cfRule>
    <cfRule type="cellIs" dxfId="32" priority="38" stopIfTrue="1" operator="equal">
      <formula>0</formula>
    </cfRule>
  </conditionalFormatting>
  <conditionalFormatting sqref="B23">
    <cfRule type="cellIs" dxfId="31" priority="35" stopIfTrue="1" operator="equal">
      <formula>0</formula>
    </cfRule>
    <cfRule type="cellIs" dxfId="30" priority="36" stopIfTrue="1" operator="equal">
      <formula>0</formula>
    </cfRule>
  </conditionalFormatting>
  <conditionalFormatting sqref="B10:B16 B18:B20">
    <cfRule type="cellIs" dxfId="29" priority="34" stopIfTrue="1" operator="equal">
      <formula>0</formula>
    </cfRule>
  </conditionalFormatting>
  <conditionalFormatting sqref="B10:B16 B18:B20">
    <cfRule type="cellIs" dxfId="28" priority="33" stopIfTrue="1" operator="equal">
      <formula>0</formula>
    </cfRule>
  </conditionalFormatting>
  <conditionalFormatting sqref="B4">
    <cfRule type="cellIs" dxfId="27" priority="31" stopIfTrue="1" operator="equal">
      <formula>0</formula>
    </cfRule>
    <cfRule type="cellIs" dxfId="26" priority="32" stopIfTrue="1" operator="equal">
      <formula>0</formula>
    </cfRule>
  </conditionalFormatting>
  <conditionalFormatting sqref="B6">
    <cfRule type="cellIs" dxfId="25" priority="29" stopIfTrue="1" operator="equal">
      <formula>0</formula>
    </cfRule>
    <cfRule type="cellIs" dxfId="24" priority="30" stopIfTrue="1" operator="equal">
      <formula>0</formula>
    </cfRule>
  </conditionalFormatting>
  <conditionalFormatting sqref="B7">
    <cfRule type="cellIs" dxfId="23" priority="27" stopIfTrue="1" operator="equal">
      <formula>0</formula>
    </cfRule>
    <cfRule type="cellIs" dxfId="22" priority="28" stopIfTrue="1" operator="equal">
      <formula>0</formula>
    </cfRule>
  </conditionalFormatting>
  <conditionalFormatting sqref="B8">
    <cfRule type="cellIs" dxfId="21" priority="25" stopIfTrue="1" operator="equal">
      <formula>0</formula>
    </cfRule>
    <cfRule type="cellIs" dxfId="20" priority="26" stopIfTrue="1" operator="equal">
      <formula>0</formula>
    </cfRule>
  </conditionalFormatting>
  <conditionalFormatting sqref="B9">
    <cfRule type="cellIs" dxfId="19" priority="23" stopIfTrue="1" operator="equal">
      <formula>0</formula>
    </cfRule>
    <cfRule type="cellIs" dxfId="18" priority="24" stopIfTrue="1" operator="equal">
      <formula>0</formula>
    </cfRule>
  </conditionalFormatting>
  <conditionalFormatting sqref="B23">
    <cfRule type="cellIs" dxfId="17" priority="21" stopIfTrue="1" operator="equal">
      <formula>0</formula>
    </cfRule>
    <cfRule type="cellIs" dxfId="16" priority="22" stopIfTrue="1" operator="equal">
      <formula>0</formula>
    </cfRule>
  </conditionalFormatting>
  <conditionalFormatting sqref="B10:B16 B18:B20">
    <cfRule type="cellIs" dxfId="15" priority="20" stopIfTrue="1" operator="equal">
      <formula>0</formula>
    </cfRule>
  </conditionalFormatting>
  <conditionalFormatting sqref="B17">
    <cfRule type="cellIs" dxfId="14" priority="19" stopIfTrue="1" operator="equal">
      <formula>0</formula>
    </cfRule>
  </conditionalFormatting>
  <conditionalFormatting sqref="B17">
    <cfRule type="cellIs" dxfId="13" priority="18" stopIfTrue="1" operator="equal">
      <formula>0</formula>
    </cfRule>
  </conditionalFormatting>
  <conditionalFormatting sqref="B17">
    <cfRule type="cellIs" dxfId="12" priority="17" stopIfTrue="1" operator="equal">
      <formula>0</formula>
    </cfRule>
  </conditionalFormatting>
  <conditionalFormatting sqref="B17">
    <cfRule type="cellIs" dxfId="11" priority="16" stopIfTrue="1" operator="equal">
      <formula>0</formula>
    </cfRule>
  </conditionalFormatting>
  <conditionalFormatting sqref="B21">
    <cfRule type="cellIs" dxfId="10" priority="14" stopIfTrue="1" operator="equal">
      <formula>0</formula>
    </cfRule>
    <cfRule type="cellIs" dxfId="9" priority="15" stopIfTrue="1" operator="equal">
      <formula>0</formula>
    </cfRule>
  </conditionalFormatting>
  <conditionalFormatting sqref="B21">
    <cfRule type="cellIs" dxfId="8" priority="12" stopIfTrue="1" operator="equal">
      <formula>0</formula>
    </cfRule>
    <cfRule type="cellIs" dxfId="7" priority="13" stopIfTrue="1" operator="equal">
      <formula>0</formula>
    </cfRule>
  </conditionalFormatting>
  <conditionalFormatting sqref="B22">
    <cfRule type="cellIs" dxfId="6" priority="11" stopIfTrue="1" operator="equal">
      <formula>0</formula>
    </cfRule>
  </conditionalFormatting>
  <conditionalFormatting sqref="B22">
    <cfRule type="cellIs" dxfId="5" priority="10" stopIfTrue="1" operator="equal">
      <formula>0</formula>
    </cfRule>
  </conditionalFormatting>
  <conditionalFormatting sqref="B22">
    <cfRule type="cellIs" dxfId="4" priority="9" stopIfTrue="1" operator="equal">
      <formula>0</formula>
    </cfRule>
  </conditionalFormatting>
  <conditionalFormatting sqref="B44">
    <cfRule type="cellIs" dxfId="3" priority="8" stopIfTrue="1" operator="equal">
      <formula>0</formula>
    </cfRule>
  </conditionalFormatting>
  <conditionalFormatting sqref="B44">
    <cfRule type="cellIs" dxfId="2" priority="7" stopIfTrue="1" operator="equal">
      <formula>0</formula>
    </cfRule>
  </conditionalFormatting>
  <conditionalFormatting sqref="B44">
    <cfRule type="cellIs" dxfId="1" priority="6" stopIfTrue="1" operator="equal">
      <formula>0</formula>
    </cfRule>
  </conditionalFormatting>
  <conditionalFormatting sqref="B44">
    <cfRule type="cellIs" dxfId="0" priority="5" stopIfTrue="1" operator="equal">
      <formula>0</formula>
    </cfRule>
  </conditionalFormatting>
  <dataValidations count="1">
    <dataValidation allowBlank="1" showInputMessage="1" showErrorMessage="1" promptTitle="Dont use copy or paste" prompt="use 123 option" sqref="B4:B36 B44" xr:uid="{00000000-0002-0000-0300-000000000000}"/>
  </dataValidations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C-RESULT</vt:lpstr>
      <vt:lpstr>CAT WISE</vt:lpstr>
      <vt:lpstr>ANALYSIS</vt:lpstr>
      <vt:lpstr>RANK WISE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KULDEEP</dc:creator>
  <cp:lastModifiedBy>acer</cp:lastModifiedBy>
  <cp:lastPrinted>2023-06-17T03:06:26Z</cp:lastPrinted>
  <dcterms:created xsi:type="dcterms:W3CDTF">2020-07-13T09:34:29Z</dcterms:created>
  <dcterms:modified xsi:type="dcterms:W3CDTF">2023-06-17T03:06:57Z</dcterms:modified>
</cp:coreProperties>
</file>